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26" documentId="120_S{2AC9BD13-BADA-5192-A53E-5A8FF88502F6}" xr6:coauthVersionLast="47" xr6:coauthVersionMax="47" xr10:uidLastSave="{DEB2B32F-4E24-4859-B8CD-F86850B9462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2" i="9"/>
  <c r="B3" i="9"/>
  <c r="B4" i="9"/>
  <c r="B5" i="9"/>
  <c r="B6" i="9"/>
  <c r="B7" i="9"/>
  <c r="B8" i="9"/>
  <c r="B9" i="9"/>
  <c r="B10" i="9"/>
  <c r="G2" i="9"/>
  <c r="G3" i="9"/>
  <c r="G4" i="9"/>
  <c r="G5" i="9"/>
  <c r="G6" i="9"/>
  <c r="G7" i="9"/>
  <c r="G8" i="9"/>
  <c r="G9" i="9"/>
  <c r="G10" i="9"/>
  <c r="I2" i="9"/>
  <c r="I3" i="9"/>
  <c r="I4" i="9"/>
  <c r="I5" i="9"/>
  <c r="I6" i="9"/>
  <c r="I7" i="9"/>
  <c r="I8" i="9"/>
  <c r="I9" i="9"/>
  <c r="I10" i="9"/>
  <c r="L2" i="9"/>
  <c r="L3" i="9"/>
  <c r="L4" i="9"/>
  <c r="L5" i="9"/>
  <c r="L6" i="9"/>
  <c r="L7" i="9"/>
  <c r="L8" i="9"/>
  <c r="L9" i="9"/>
  <c r="L10" i="9"/>
  <c r="J2" i="9"/>
  <c r="J3" i="9"/>
  <c r="J4" i="9"/>
  <c r="J5" i="9"/>
  <c r="J6" i="9"/>
  <c r="J7" i="9"/>
  <c r="J8" i="9"/>
  <c r="J9" i="9"/>
  <c r="J1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<sst xmlns="http://schemas.openxmlformats.org/spreadsheetml/2006/main" count="180302" uniqueCount="39131">
  <si>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</si>
  <si>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</si>
  <si>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</si>
  <si>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</si>
  <si>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</si>
  <si>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</si>
  <si>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</si>
  <si>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</si>
  <si>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</si>
  <si>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</si>
  <si>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</si>
  <si>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</si>
  <si>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</si>
  <si>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</si>
  <si>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</si>
  <si>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</si>
  <si>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</si>
  <si>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</si>
  <si>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</si>
  <si>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</si>
  <si>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</si>
  <si>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</si>
  <si>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</si>
  <si>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</si>
  <si>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</si>
  <si>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</si>
  <si>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</si>
  <si>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</si>
  <si>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</si>
  <si>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</si>
  <si>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</si>
  <si>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</si>
  <si>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</si>
  <si>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</si>
  <si>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</si>
  <si>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</si>
  <si>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</si>
  <si>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</si>
  <si>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</si>
  <si>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</si>
  <si>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</si>
  <si>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</si>
  <si>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</si>
  <si>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</si>
  <si>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</si>
  <si>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</si>
  <si>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</si>
  <si>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</si>
  <si>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</si>
  <si>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</si>
  <si>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</si>
  <si>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</si>
  <si>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</si>
  <si>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</si>
  <si>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</si>
  <si>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</si>
  <si>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</si>
  <si>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</si>
  <si>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</si>
  <si>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</si>
  <si>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</si>
  <si>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</si>
  <si>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</si>
  <si>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</si>
  <si>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</si>
  <si>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</si>
  <si>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</si>
  <si>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</si>
  <si>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</si>
  <si>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</si>
  <si>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</si>
  <si>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</si>
  <si>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</si>
  <si>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</si>
  <si>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</si>
  <si>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</si>
  <si>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</si>
  <si>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</si>
  <si>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</si>
  <si>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</si>
  <si>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</si>
  <si>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</si>
  <si>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</si>
  <si>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</si>
  <si>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</si>
  <si>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</si>
  <si>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</si>
  <si>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</si>
  <si>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</si>
  <si>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</si>
  <si>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</si>
  <si>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</si>
  <si>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</si>
  <si>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</si>
  <si>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</si>
  <si>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</si>
  <si>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</si>
  <si>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</si>
  <si>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</si>
  <si>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</si>
  <si>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</si>
  <si>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</si>
  <si>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</si>
  <si>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</si>
  <si>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</si>
  <si>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</si>
  <si>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</si>
  <si>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</si>
  <si>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</si>
  <si>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</si>
  <si>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</si>
  <si>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</si>
  <si>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</si>
  <si>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</si>
  <si>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</si>
  <si>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</si>
  <si>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</si>
  <si>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</si>
  <si>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</si>
  <si>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</si>
  <si>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</si>
  <si>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</si>
  <si>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</si>
  <si>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</si>
  <si>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</si>
  <si>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</si>
  <si>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</si>
  <si>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</si>
  <si>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</si>
  <si>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</si>
  <si>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</si>
  <si>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</si>
  <si>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</si>
  <si>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</si>
  <si>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</si>
  <si>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</si>
  <si>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</si>
  <si>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</si>
  <si>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</si>
  <si>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</si>
  <si>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</si>
  <si>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</si>
  <si>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</si>
  <si>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</si>
  <si>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</si>
  <si>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</si>
  <si>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</si>
  <si>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</si>
  <si>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</si>
  <si>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</si>
  <si>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</si>
  <si>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</si>
  <si>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</si>
  <si>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</si>
  <si>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</si>
  <si>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</si>
  <si>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</si>
  <si>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</si>
  <si>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</si>
  <si>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</si>
  <si>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</si>
  <si>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</si>
  <si>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</si>
  <si>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</si>
  <si>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</si>
  <si>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</si>
  <si>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</si>
  <si>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</si>
  <si>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</si>
  <si>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</si>
  <si>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</si>
  <si>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</si>
  <si>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</si>
  <si>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</si>
  <si>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</si>
  <si>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</si>
  <si>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</si>
  <si>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</si>
  <si>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</si>
  <si>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</si>
  <si>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</si>
  <si>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</si>
  <si>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</si>
  <si>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</si>
  <si>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</si>
  <si>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</si>
  <si>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</si>
  <si>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</si>
  <si>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</si>
  <si>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</si>
  <si>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</si>
  <si>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</si>
  <si>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</si>
  <si>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</si>
  <si>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</si>
  <si>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</si>
  <si>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</si>
  <si>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</si>
  <si>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</si>
  <si>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</si>
  <si>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</si>
  <si>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</si>
  <si>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</si>
  <si>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</si>
  <si>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</si>
  <si>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</si>
  <si>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</si>
  <si>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</si>
  <si>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</si>
  <si>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</si>
  <si>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</si>
  <si>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</si>
  <si>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</si>
  <si>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</si>
  <si>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</si>
  <si>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</si>
  <si>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</si>
  <si>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</si>
  <si>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</si>
  <si>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</si>
  <si>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</si>
  <si>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</si>
  <si>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</si>
  <si>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</si>
  <si>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</si>
  <si>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</si>
  <si>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</si>
  <si>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</si>
  <si>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</si>
  <si>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</si>
  <si>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</si>
  <si>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</si>
  <si>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</si>
  <si>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</si>
  <si>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</si>
  <si>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</si>
  <si>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</si>
  <si>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</si>
  <si>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</si>
  <si>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</si>
  <si>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</si>
  <si>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</si>
  <si>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</si>
  <si>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</si>
  <si>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</si>
  <si>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</si>
  <si>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</si>
  <si>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</si>
  <si>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</si>
  <si>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</si>
  <si>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</si>
  <si>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</si>
  <si>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</si>
  <si>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</si>
  <si>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</si>
  <si>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</si>
  <si>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</si>
  <si>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</si>
  <si>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</si>
  <si>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</si>
  <si>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</si>
  <si>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</si>
  <si>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</si>
  <si>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</si>
  <si>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</si>
  <si>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</si>
  <si>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</si>
  <si>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</si>
  <si>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</si>
  <si>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</si>
  <si>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</si>
  <si>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</si>
  <si>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</si>
  <si>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</si>
  <si>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</si>
  <si>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</si>
  <si>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</si>
  <si>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</si>
  <si>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</si>
  <si>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</si>
  <si>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</si>
  <si>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</si>
  <si>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</si>
  <si>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</si>
  <si>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</si>
  <si>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</si>
  <si>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</si>
  <si>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</si>
  <si>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</si>
  <si>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</si>
  <si>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</si>
  <si>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</si>
  <si>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</si>
  <si>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</si>
  <si>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</si>
  <si>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</si>
  <si>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</si>
  <si>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</si>
  <si>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</si>
  <si>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</si>
  <si>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</si>
  <si>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</si>
  <si>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</si>
  <si>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</si>
  <si>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</si>
  <si>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</si>
  <si>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</si>
  <si>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</si>
  <si>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</si>
  <si>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</si>
  <si>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</si>
  <si>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</si>
  <si>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</si>
  <si>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</si>
  <si>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</si>
  <si>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</si>
  <si>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</si>
  <si>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</si>
  <si>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</si>
  <si>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</si>
  <si>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</si>
  <si>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</si>
  <si>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</si>
  <si>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</si>
  <si>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</si>
  <si>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</si>
  <si>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</si>
  <si>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</si>
  <si>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</si>
  <si>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</si>
  <si>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</si>
  <si>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</si>
  <si>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</si>
  <si>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</si>
  <si>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</si>
  <si>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</si>
  <si>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</si>
  <si>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</si>
  <si>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</si>
  <si>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</si>
  <si>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</si>
  <si>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</si>
  <si>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</si>
  <si>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</si>
  <si>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</si>
  <si>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</si>
  <si>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</si>
  <si>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</si>
  <si>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</si>
  <si>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</si>
  <si>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</si>
  <si>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</si>
  <si>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</si>
  <si>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</si>
  <si>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</si>
  <si>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</si>
  <si>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</si>
  <si>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</si>
  <si>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</si>
  <si>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</si>
  <si>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</si>
  <si>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</si>
  <si>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</si>
  <si>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</si>
  <si>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</si>
  <si>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</si>
  <si>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</si>
  <si>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</si>
  <si>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</si>
  <si>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</si>
  <si>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</si>
  <si>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</si>
  <si>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</si>
  <si>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</si>
  <si>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</si>
  <si>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</si>
  <si>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</si>
  <si>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</si>
  <si>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</si>
  <si>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</si>
  <si>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</si>
  <si>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</si>
  <si>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</si>
  <si>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</si>
  <si>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</si>
  <si>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</si>
  <si>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</si>
  <si>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</si>
  <si>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</si>
  <si>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</si>
  <si>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</si>
  <si>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</si>
  <si>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</si>
  <si>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</si>
  <si>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</si>
  <si>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</si>
  <si>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</si>
  <si>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</si>
  <si>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</si>
  <si>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</si>
  <si>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</si>
  <si>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</si>
  <si>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</si>
  <si>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</si>
  <si>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</si>
  <si>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</si>
  <si>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</si>
  <si>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</si>
  <si>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</si>
  <si>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</si>
  <si>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</si>
  <si>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</si>
  <si>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</si>
  <si>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</si>
  <si>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</si>
  <si>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</si>
  <si>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</si>
  <si>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</si>
  <si>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</si>
  <si>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</si>
  <si>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</si>
  <si>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</si>
  <si>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</si>
  <si>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</si>
  <si>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</si>
  <si>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</si>
  <si>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</si>
  <si>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</si>
  <si>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</si>
  <si>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</si>
  <si>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</si>
  <si>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</si>
  <si>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</si>
  <si>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</si>
  <si>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</si>
  <si>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</si>
  <si>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</si>
  <si>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</si>
  <si>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</si>
  <si>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</si>
  <si>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</si>
  <si>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</si>
  <si>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</si>
  <si>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</si>
  <si>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</si>
  <si>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</si>
  <si>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</si>
  <si>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</si>
  <si>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</si>
  <si>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</si>
  <si>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</si>
  <si>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</si>
  <si>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</si>
  <si>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</si>
  <si>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</si>
  <si>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</si>
  <si>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</si>
  <si>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</si>
  <si>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</si>
  <si>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</si>
  <si>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</si>
  <si>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</si>
  <si>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</si>
  <si>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</si>
  <si>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</si>
  <si>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</si>
  <si>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</si>
  <si>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</si>
  <si>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</si>
  <si>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</si>
  <si>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</si>
  <si>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</si>
  <si>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</si>
  <si>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</si>
  <si>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</si>
  <si>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</si>
  <si>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</si>
  <si>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</si>
  <si>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</si>
  <si>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</si>
  <si>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</si>
  <si>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</si>
  <si>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</si>
  <si>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</si>
  <si>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</si>
  <si>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</si>
  <si>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</si>
  <si>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</si>
  <si>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</si>
  <si>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</si>
  <si>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</si>
  <si>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</si>
  <si>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</si>
  <si>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</si>
  <si>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</si>
  <si>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</si>
  <si>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</si>
  <si>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</si>
  <si>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</si>
  <si>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</si>
  <si>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</si>
  <si>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</si>
  <si>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</si>
  <si>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</si>
  <si>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</si>
  <si>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</si>
  <si>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</si>
  <si>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</si>
  <si>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</si>
  <si>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</si>
  <si>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</si>
  <si>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</si>
  <si>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</si>
  <si>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</si>
  <si>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</si>
  <si>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</si>
  <si>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</si>
  <si>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</si>
  <si>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</si>
  <si>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</si>
  <si>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</si>
  <si>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</si>
  <si>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</si>
  <si>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</si>
  <si>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</si>
  <si>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</si>
  <si>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</si>
  <si>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</si>
  <si>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</si>
  <si>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</si>
  <si>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</si>
  <si>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</si>
  <si>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</si>
  <si>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</si>
  <si>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</si>
  <si>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</si>
  <si>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</si>
  <si>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</si>
  <si>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</si>
  <si>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</si>
  <si>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</si>
  <si>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</si>
  <si>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</si>
  <si>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</si>
  <si>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</si>
  <si>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</si>
  <si>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</si>
  <si>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</si>
  <si>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</si>
  <si>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</si>
  <si>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</si>
  <si>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</si>
  <si>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</si>
  <si>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</si>
  <si>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</si>
  <si>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</si>
  <si>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</si>
  <si>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</si>
  <si>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</si>
  <si>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</si>
  <si>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</si>
  <si>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</si>
  <si>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</si>
  <si>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</si>
  <si>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</si>
  <si>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</si>
  <si>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</si>
  <si>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</si>
  <si>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</si>
  <si>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</si>
  <si>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</si>
  <si>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</si>
  <si>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</si>
  <si>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</si>
  <si>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</si>
  <si>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</si>
  <si>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</si>
  <si>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</si>
  <si>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</si>
  <si>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</si>
  <si>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</si>
  <si>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</si>
  <si>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</si>
  <si>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</si>
  <si>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</si>
  <si>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</si>
  <si>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</si>
  <si>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</si>
  <si>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</si>
  <si>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</si>
  <si>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</si>
  <si>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</si>
  <si>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</si>
  <si>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</si>
  <si>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</si>
  <si>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</si>
  <si>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</si>
  <si>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</si>
  <si>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</si>
  <si>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</si>
  <si>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</si>
  <si>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</si>
  <si>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</si>
  <si>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</si>
  <si>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</si>
  <si>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</si>
  <si>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</si>
  <si>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</si>
  <si>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</si>
  <si>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</si>
  <si>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</si>
  <si>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</si>
  <si>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</si>
  <si>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</si>
  <si>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</si>
  <si>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</si>
  <si>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</si>
  <si>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</si>
  <si>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</si>
  <si>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</si>
  <si>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</si>
  <si>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</si>
  <si>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</si>
  <si>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</si>
  <si>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</si>
  <si>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</si>
  <si>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</si>
  <si>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</si>
  <si>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</si>
  <si>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</si>
  <si>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</si>
  <si>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</si>
  <si>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</si>
  <si>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</si>
  <si>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</si>
  <si>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</si>
  <si>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</si>
  <si>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</si>
  <si>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</si>
  <si>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</si>
  <si>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</si>
  <si>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</si>
  <si>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</si>
  <si>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</si>
  <si>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</si>
  <si>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</si>
  <si>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</si>
  <si>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</si>
  <si>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</si>
  <si>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</si>
  <si>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</si>
  <si>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</si>
  <si>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</si>
  <si>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</si>
  <si>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</si>
  <si>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</si>
  <si>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</si>
  <si>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</si>
  <si>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</si>
  <si>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</si>
  <si>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</si>
  <si>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</si>
  <si>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</si>
  <si>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</si>
  <si>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</si>
  <si>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</si>
  <si>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</si>
  <si>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</si>
  <si>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</si>
  <si>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</si>
  <si>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</si>
  <si>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</si>
  <si>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</si>
  <si>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</si>
  <si>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</si>
  <si>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</si>
  <si>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</si>
  <si>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</si>
  <si>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</si>
  <si>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</si>
  <si>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</si>
  <si>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</si>
  <si>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</si>
  <si>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</si>
  <si>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</si>
  <si>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</si>
  <si>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</si>
  <si>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</si>
  <si>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</si>
  <si>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</si>
  <si>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</si>
  <si>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</si>
  <si>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</si>
  <si>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</si>
  <si>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</si>
  <si>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</si>
  <si>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</si>
  <si>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</si>
  <si>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</si>
  <si>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</si>
  <si>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</si>
  <si>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</si>
  <si>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</si>
  <si>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</si>
  <si>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</si>
  <si>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</si>
  <si>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</si>
  <si>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</si>
  <si>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</si>
  <si>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</si>
  <si>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</si>
  <si>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</si>
  <si>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</si>
  <si>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</si>
  <si>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</si>
  <si>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</si>
  <si>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</si>
  <si>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</si>
  <si>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</si>
  <si>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</si>
  <si>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</si>
  <si>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</si>
  <si>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</si>
  <si>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</si>
  <si>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</si>
  <si>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</si>
  <si>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</si>
  <si>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</si>
  <si>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</si>
  <si>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</si>
  <si>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</si>
  <si>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</si>
  <si>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</si>
  <si>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</si>
  <si>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</si>
  <si>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</si>
  <si>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</si>
  <si>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</si>
  <si>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</si>
  <si>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</si>
  <si>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</si>
  <si>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</si>
  <si>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</si>
  <si>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</si>
  <si>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</si>
  <si>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</si>
  <si>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</si>
  <si>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</si>
  <si>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</si>
  <si>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</si>
  <si>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</si>
  <si>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</si>
  <si>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</si>
  <si>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</si>
  <si>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</si>
  <si>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</si>
  <si>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</si>
  <si>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</si>
  <si>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</si>
  <si>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</si>
  <si>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</si>
  <si>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</si>
  <si>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</si>
  <si>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</si>
  <si>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</si>
  <si>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</si>
  <si>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</si>
  <si>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</si>
  <si>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</si>
  <si>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</si>
  <si>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</si>
  <si>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</si>
  <si>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</si>
  <si>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</si>
  <si>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</si>
  <si>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</si>
  <si>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</si>
  <si>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</si>
  <si>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</si>
  <si>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</si>
  <si>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</si>
  <si>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</si>
  <si>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</si>
  <si>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</si>
  <si>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</si>
  <si>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</si>
  <si>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</si>
  <si>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</si>
  <si>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</si>
  <si>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</si>
  <si>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</si>
  <si>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</si>
  <si>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</si>
  <si>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</si>
  <si>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</si>
  <si>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</si>
  <si>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</si>
  <si>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</si>
  <si>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</si>
  <si>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</si>
  <si>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</si>
  <si>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</si>
  <si>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</si>
  <si>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</si>
  <si>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</si>
  <si>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</si>
  <si>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</si>
  <si>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</si>
  <si>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</si>
  <si>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</si>
  <si>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</si>
  <si>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</si>
  <si>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</si>
  <si>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</si>
  <si>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</si>
  <si>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</si>
  <si>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</si>
  <si>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</si>
  <si>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</si>
  <si>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</si>
  <si>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</si>
  <si>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</si>
  <si>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</si>
  <si>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</si>
  <si>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</si>
  <si>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</si>
  <si>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</si>
  <si>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</si>
  <si>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</si>
  <si>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</si>
  <si>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</si>
  <si>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</si>
  <si>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</si>
  <si>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</si>
  <si>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</si>
  <si>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</si>
  <si>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</si>
  <si>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</si>
  <si>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</si>
  <si>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</si>
  <si>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</si>
  <si>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</si>
  <si>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</si>
  <si>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</si>
  <si>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</si>
  <si>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</si>
  <si>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</si>
  <si>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</si>
  <si>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</si>
  <si>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</si>
  <si>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</si>
  <si>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</si>
  <si>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</si>
  <si>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</si>
  <si>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</si>
  <si>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</si>
  <si>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</si>
  <si>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</si>
  <si>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</si>
  <si>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</si>
  <si>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</si>
  <si>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</si>
  <si>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</si>
  <si>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</si>
  <si>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</si>
  <si>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</si>
  <si>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</si>
  <si>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</si>
  <si>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</si>
  <si>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</si>
  <si>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</si>
  <si>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</si>
  <si>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</si>
  <si>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</si>
  <si>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</si>
  <si>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</si>
  <si>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</si>
  <si>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</si>
  <si>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</si>
  <si>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</si>
  <si>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</si>
  <si>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</si>
  <si>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</si>
  <si>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</si>
  <si>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</si>
  <si>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</si>
  <si>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</si>
  <si>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</si>
  <si>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</si>
  <si>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</si>
  <si>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</si>
  <si>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</si>
  <si>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</si>
  <si>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</si>
  <si>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</si>
  <si>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</si>
  <si>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</si>
  <si>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</si>
  <si>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</si>
  <si>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</si>
  <si>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</si>
  <si>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</si>
  <si>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</si>
  <si>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</si>
  <si>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</si>
  <si>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</si>
  <si>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</si>
  <si>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</si>
  <si>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</si>
  <si>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</si>
  <si>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</si>
  <si>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</si>
  <si>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</si>
  <si>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</si>
  <si>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</si>
  <si>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</si>
  <si>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</si>
  <si>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</si>
  <si>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</si>
  <si>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</si>
  <si>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</si>
  <si>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</si>
  <si>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</si>
  <si>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</si>
  <si>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</si>
  <si>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</si>
  <si>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</si>
  <si>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</si>
  <si>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</si>
  <si>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</si>
  <si>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</si>
  <si>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</si>
  <si>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</si>
  <si>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</si>
  <si>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</si>
  <si>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</si>
  <si>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</si>
  <si>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</si>
  <si>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</si>
  <si>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</si>
  <si>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</si>
  <si>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</si>
  <si>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</si>
  <si>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</si>
  <si>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</si>
  <si>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</si>
  <si>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</si>
  <si>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</si>
  <si>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</si>
  <si>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</si>
  <si>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</si>
  <si>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</si>
  <si>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</si>
  <si>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</si>
  <si>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</si>
  <si>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</si>
  <si>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</si>
  <si>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</si>
  <si>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</si>
  <si>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</si>
  <si>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</si>
  <si>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</si>
  <si>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</si>
  <si>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</si>
  <si>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</si>
  <si>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</si>
  <si>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</si>
  <si>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</si>
  <si>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</si>
  <si>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</si>
  <si>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</si>
  <si>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</si>
  <si>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</si>
  <si>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</si>
  <si>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</si>
  <si>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</si>
  <si>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</si>
  <si>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</si>
  <si>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</si>
  <si>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</si>
  <si>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</si>
  <si>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</si>
  <si>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</si>
  <si>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</si>
  <si>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</si>
  <si>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</si>
  <si>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</si>
  <si>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</si>
  <si>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</si>
  <si>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</si>
  <si>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</si>
  <si>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</si>
  <si>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</si>
  <si>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</si>
  <si>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</si>
  <si>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</si>
  <si>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</si>
  <si>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</si>
  <si>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</si>
  <si>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</si>
  <si>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</si>
  <si>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</si>
  <si>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</si>
  <si>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</si>
  <si>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</si>
  <si>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</si>
  <si>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</si>
  <si>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</si>
  <si>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</si>
  <si>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</si>
  <si>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</si>
  <si>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</si>
  <si>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</si>
  <si>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</si>
  <si>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</si>
  <si>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</si>
  <si>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</si>
  <si>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</si>
  <si>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</si>
  <si>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</si>
  <si>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</si>
  <si>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</si>
  <si>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</si>
  <si>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</si>
  <si>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</si>
  <si>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</si>
  <si>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</si>
  <si>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</si>
  <si>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</si>
  <si>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</si>
  <si>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</si>
  <si>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</si>
  <si>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</si>
  <si>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</si>
  <si>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</si>
  <si>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</si>
  <si>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</si>
  <si>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</si>
  <si>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</si>
  <si>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</si>
  <si>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</si>
  <si>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</si>
  <si>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</si>
  <si>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</si>
  <si>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</si>
  <si>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</si>
  <si>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</si>
  <si>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</si>
  <si>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</si>
  <si>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</si>
  <si>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</si>
  <si>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</si>
  <si>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</si>
  <si>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</si>
  <si>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</si>
  <si>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</si>
  <si>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</si>
  <si>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</si>
  <si>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</si>
  <si>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</si>
  <si>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</si>
  <si>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</si>
  <si>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</si>
  <si>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</si>
  <si>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</si>
  <si>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</si>
  <si>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</si>
  <si>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</si>
  <si>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</si>
  <si>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</si>
  <si>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</si>
  <si>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</si>
  <si>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</si>
  <si>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</si>
  <si>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</si>
  <si>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</si>
  <si>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</si>
  <si>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</si>
  <si>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</si>
  <si>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</si>
  <si>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</si>
  <si>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</si>
  <si>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</si>
  <si>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</si>
  <si>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</si>
  <si>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</si>
  <si>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</si>
  <si>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</si>
  <si>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</si>
  <si>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</si>
  <si>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</si>
  <si>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</si>
  <si>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</si>
  <si>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</si>
  <si>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</si>
  <si>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</si>
  <si>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</si>
  <si>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</si>
  <si>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</si>
  <si>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</si>
  <si>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</si>
  <si>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</si>
  <si>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</si>
  <si>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</si>
  <si>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</si>
  <si>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</si>
  <si>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</si>
  <si>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</si>
  <si>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</si>
  <si>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</si>
  <si>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</si>
  <si>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</si>
  <si>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</si>
  <si>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</si>
  <si>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</si>
  <si>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</si>
  <si>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</si>
  <si>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</si>
  <si>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</si>
  <si>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</si>
  <si>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</si>
  <si>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</si>
  <si>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</si>
  <si>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</si>
  <si>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</si>
  <si>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</si>
  <si>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</si>
  <si>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</si>
  <si>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</si>
  <si>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</si>
  <si>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</si>
  <si>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</si>
  <si>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</si>
  <si>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</si>
  <si>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</si>
  <si>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</si>
  <si>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</si>
  <si>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</si>
  <si>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</si>
  <si>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</si>
  <si>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</si>
  <si>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</si>
  <si>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</si>
  <si>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</si>
  <si>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</si>
  <si>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</si>
  <si>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</si>
  <si>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</si>
  <si>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</si>
  <si>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</si>
  <si>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</si>
  <si>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</si>
  <si>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</si>
  <si>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</si>
  <si>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</si>
  <si>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</si>
  <si>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</si>
  <si>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</si>
  <si>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</si>
  <si>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</si>
  <si>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</si>
  <si>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</si>
  <si>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</si>
  <si>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</si>
  <si>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</si>
  <si>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</si>
  <si>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</si>
  <si>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</si>
  <si>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</si>
  <si>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</si>
  <si>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</si>
  <si>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</si>
  <si>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</si>
  <si>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</si>
  <si>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</si>
  <si>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</si>
  <si>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</si>
  <si>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</si>
  <si>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</si>
  <si>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</si>
  <si>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</si>
  <si>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</si>
  <si>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</si>
  <si>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</si>
  <si>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</si>
  <si>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</si>
  <si>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</si>
  <si>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</si>
  <si>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</si>
  <si>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</si>
  <si>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</si>
  <si>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</si>
  <si>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</si>
  <si>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</si>
  <si>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</si>
  <si>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</si>
  <si>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</si>
  <si>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</si>
  <si>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</si>
  <si>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</si>
  <si>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</si>
  <si>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</si>
  <si>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</si>
  <si>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</si>
  <si>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</si>
  <si>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</si>
  <si>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</si>
  <si>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</si>
  <si>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</si>
  <si>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</si>
  <si>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</si>
  <si>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</si>
  <si>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</si>
  <si>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</si>
  <si>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</si>
  <si>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</si>
  <si>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</si>
  <si>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</si>
  <si>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</si>
  <si>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</si>
  <si>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</si>
  <si>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</si>
  <si>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</si>
  <si>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</si>
  <si>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</si>
  <si>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</si>
  <si>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</si>
  <si>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</si>
  <si>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</si>
  <si>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</si>
  <si>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</si>
  <si>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</si>
  <si>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</si>
  <si>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</si>
  <si>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</si>
  <si>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</si>
  <si>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</si>
  <si>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</si>
  <si>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</si>
  <si>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</si>
  <si>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</si>
  <si>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</si>
  <si>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</si>
  <si>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</si>
  <si>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</si>
  <si>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</si>
  <si>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</si>
  <si>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</si>
  <si>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</si>
  <si>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</si>
  <si>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</si>
  <si>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</si>
  <si>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</si>
  <si>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</si>
  <si>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</si>
  <si>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</si>
  <si>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</si>
  <si>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</si>
  <si>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</si>
  <si>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</si>
  <si>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</si>
  <si>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</si>
  <si>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</si>
  <si>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</si>
  <si>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</si>
  <si>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</si>
  <si>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</si>
  <si>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</si>
  <si>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</si>
  <si>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</si>
  <si>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</si>
  <si>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</si>
  <si>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</si>
  <si>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</si>
  <si>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</si>
  <si>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</si>
  <si>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</si>
  <si>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</si>
  <si>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</si>
  <si>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</si>
  <si>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</si>
  <si>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</si>
  <si>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</si>
  <si>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</si>
  <si>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</si>
  <si>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</si>
  <si>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</si>
  <si>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</si>
  <si>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</si>
  <si>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</si>
  <si>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</si>
  <si>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</si>
  <si>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</si>
  <si>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</si>
  <si>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</si>
  <si>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</si>
  <si>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</si>
  <si>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</si>
  <si>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</si>
  <si>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</si>
  <si>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</si>
  <si>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</si>
  <si>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</si>
  <si>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</si>
  <si>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</si>
  <si>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</si>
  <si>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</si>
  <si>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</si>
  <si>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</si>
  <si>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</si>
  <si>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</si>
  <si>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</si>
  <si>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</si>
  <si>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</si>
  <si>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</si>
  <si>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</si>
  <si>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</si>
  <si>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</si>
  <si>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</si>
  <si>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</si>
  <si>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</si>
  <si>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</si>
  <si>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</si>
  <si>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</si>
  <si>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</si>
  <si>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</si>
  <si>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</si>
  <si>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</si>
  <si>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</si>
  <si>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</si>
  <si>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</si>
  <si>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</si>
  <si>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</si>
  <si>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</si>
  <si>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</si>
  <si>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</si>
  <si>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</si>
  <si>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</si>
  <si>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</si>
  <si>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</si>
  <si>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</si>
  <si>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</si>
  <si>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</si>
  <si>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</si>
  <si>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</si>
  <si>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</si>
  <si>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</si>
  <si>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</si>
  <si>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</si>
  <si>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</si>
  <si>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</si>
  <si>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</si>
  <si>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</si>
  <si>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</si>
  <si>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</si>
  <si>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</si>
  <si>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</si>
  <si>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</si>
  <si>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</si>
  <si>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</si>
  <si>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</si>
  <si>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</si>
  <si>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</si>
  <si>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</si>
  <si>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</si>
  <si>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</si>
  <si>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</si>
  <si>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</si>
  <si>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</si>
  <si>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</si>
  <si>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</si>
  <si>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</si>
  <si>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</si>
  <si>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</si>
  <si>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</si>
  <si>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</si>
  <si>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</si>
  <si>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</si>
  <si>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</si>
  <si>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</si>
  <si>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</si>
  <si>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</si>
  <si>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</si>
  <si>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</si>
  <si>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</si>
  <si>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</si>
  <si>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</si>
  <si>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</si>
  <si>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</si>
  <si>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</si>
  <si>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</si>
  <si>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</si>
  <si>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</si>
  <si>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</si>
  <si>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</si>
  <si>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</si>
  <si>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</si>
  <si>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</si>
  <si>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</si>
  <si>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</si>
  <si>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</si>
  <si>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</si>
  <si>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</si>
  <si>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</si>
  <si>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</si>
  <si>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</si>
  <si>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</si>
  <si>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</si>
  <si>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</si>
  <si>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</si>
  <si>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</si>
  <si>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</si>
  <si>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</si>
  <si>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</si>
  <si>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</si>
  <si>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</si>
  <si>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</si>
  <si>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</si>
  <si>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</si>
  <si>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</si>
  <si>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</si>
  <si>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</si>
  <si>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</si>
  <si>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</si>
  <si>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</si>
  <si>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</si>
  <si>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</si>
  <si>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</si>
  <si>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</si>
  <si>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</si>
  <si>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</si>
  <si>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</si>
  <si>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</si>
  <si>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</si>
  <si>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</si>
  <si>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</si>
  <si>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</si>
  <si>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</si>
  <si>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</si>
  <si>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</si>
  <si>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</si>
  <si>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</si>
  <si>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</si>
  <si>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</si>
  <si>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</si>
  <si>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</si>
  <si>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</si>
  <si>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</si>
  <si>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</si>
  <si>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</si>
  <si>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</si>
  <si>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</si>
  <si>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</si>
  <si>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</si>
  <si>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</si>
  <si>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</si>
  <si>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</si>
  <si>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</si>
  <si>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</si>
  <si>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</si>
  <si>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</si>
  <si>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</si>
  <si>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</si>
  <si>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</si>
  <si>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</si>
  <si>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</si>
  <si>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</si>
  <si>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</si>
  <si>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</si>
  <si>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</si>
  <si>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</si>
  <si>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</si>
  <si>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</si>
  <si>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</si>
  <si>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</si>
  <si>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</si>
  <si>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</si>
  <si>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</si>
  <si>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</si>
  <si>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</si>
  <si>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</si>
  <si>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</si>
  <si>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</si>
  <si>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</si>
  <si>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</si>
  <si>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</si>
  <si>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</si>
  <si>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</si>
  <si>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</si>
  <si>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</si>
  <si>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</si>
  <si>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</si>
  <si>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</si>
  <si>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</si>
  <si>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</si>
  <si>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</si>
  <si>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</si>
  <si>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</si>
  <si>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</si>
  <si>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</si>
  <si>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</si>
  <si>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</si>
  <si>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</si>
  <si>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</si>
  <si>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</si>
  <si>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</si>
  <si>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</si>
  <si>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</si>
  <si>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</si>
  <si>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</si>
  <si>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</si>
  <si>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</si>
  <si>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</si>
  <si>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</si>
  <si>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</si>
  <si>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</si>
  <si>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</si>
  <si>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</si>
  <si>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</si>
  <si>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</si>
  <si>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</si>
  <si>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</si>
  <si>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</si>
  <si>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</si>
  <si>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</si>
  <si>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</si>
  <si>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</si>
  <si>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</si>
  <si>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</si>
  <si>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</si>
  <si>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</si>
  <si>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</si>
  <si>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</si>
  <si>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</si>
  <si>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</si>
  <si>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</si>
  <si>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</si>
  <si>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</si>
  <si>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</si>
  <si>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</si>
  <si>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</si>
  <si>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</si>
  <si>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</si>
  <si>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</si>
  <si>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</si>
  <si>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</si>
  <si>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</si>
  <si>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</si>
  <si>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</si>
  <si>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</si>
  <si>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</si>
  <si>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</si>
  <si>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</si>
  <si>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</si>
  <si>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</si>
  <si>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</si>
  <si>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</si>
  <si>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</si>
  <si>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</si>
  <si>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</si>
  <si>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</si>
  <si>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</si>
  <si>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</si>
  <si>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</si>
  <si>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</si>
  <si>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</si>
  <si>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</si>
  <si>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</si>
  <si>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</si>
  <si>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</si>
  <si>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</si>
  <si>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</si>
  <si>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</si>
  <si>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</si>
  <si>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</si>
  <si>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</si>
  <si>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</si>
  <si>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</si>
  <si>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</si>
  <si>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</si>
  <si>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</si>
  <si>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</si>
  <si>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</si>
  <si>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</si>
  <si>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</si>
  <si>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</si>
  <si>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</si>
  <si>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</si>
  <si>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</si>
  <si>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</si>
  <si>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</si>
  <si>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</si>
  <si>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</si>
  <si>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</si>
  <si>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</si>
  <si>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</si>
  <si>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</si>
  <si>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</si>
  <si>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</si>
  <si>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</si>
  <si>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</si>
  <si>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</si>
  <si>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</si>
  <si>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</si>
  <si>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</si>
  <si>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</si>
  <si>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</si>
  <si>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</si>
  <si>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</si>
  <si>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</si>
  <si>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</si>
  <si>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</si>
  <si>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</si>
  <si>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</si>
  <si>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</si>
  <si>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</si>
  <si>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</si>
  <si>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</si>
  <si>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</si>
  <si>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</si>
  <si>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</si>
  <si>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</si>
  <si>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</si>
  <si>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</si>
  <si>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</si>
  <si>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</si>
  <si>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</si>
  <si>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</si>
  <si>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</si>
  <si>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</si>
  <si>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</si>
  <si>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</si>
  <si>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</si>
  <si>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</si>
  <si>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</si>
  <si>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</si>
  <si>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</si>
  <si>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</si>
  <si>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</si>
  <si>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</si>
  <si>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</si>
  <si>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</si>
  <si>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</si>
  <si>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</si>
  <si>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</si>
  <si>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</si>
  <si>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</si>
  <si>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</si>
  <si>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</si>
  <si>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</si>
  <si>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</si>
  <si>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</si>
  <si>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</si>
  <si>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</si>
  <si>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</si>
  <si>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</si>
  <si>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</si>
  <si>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</si>
  <si>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</si>
  <si>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</si>
  <si>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</si>
  <si>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</si>
  <si>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</si>
  <si>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</si>
  <si>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</si>
  <si>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</si>
  <si>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</si>
  <si>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</si>
  <si>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</si>
  <si>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</si>
  <si>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</si>
  <si>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</si>
  <si>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</si>
  <si>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</si>
  <si>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</si>
  <si>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</si>
  <si>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</si>
  <si>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</si>
  <si>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</si>
  <si>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</si>
  <si>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</si>
  <si>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</si>
  <si>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</si>
  <si>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</si>
  <si>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</si>
  <si>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</si>
  <si>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</si>
  <si>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</si>
  <si>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</si>
  <si>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</si>
  <si>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</si>
  <si>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</si>
  <si>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</si>
  <si>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</si>
  <si>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</si>
  <si>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</si>
  <si>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</si>
  <si>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</si>
  <si>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</si>
  <si>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</si>
  <si>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</si>
  <si>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</si>
  <si>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</si>
  <si>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</si>
  <si>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</si>
  <si>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</si>
  <si>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</si>
  <si>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</si>
  <si>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</si>
  <si>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</si>
  <si>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</si>
  <si>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</si>
  <si>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</si>
  <si>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</si>
  <si>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</si>
  <si>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</si>
  <si>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</si>
  <si>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</si>
  <si>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</si>
  <si>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</si>
  <si>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</si>
  <si>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</si>
  <si>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</si>
  <si>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</si>
  <si>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</si>
  <si>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</si>
  <si>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</si>
  <si>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</si>
  <si>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</si>
  <si>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</si>
  <si>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</si>
  <si>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</si>
  <si>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</si>
  <si>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</si>
  <si>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</si>
  <si>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</si>
  <si>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</si>
  <si>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</si>
  <si>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</si>
  <si>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</si>
  <si>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</si>
  <si>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</si>
  <si>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</si>
  <si>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</si>
  <si>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</si>
  <si>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</si>
  <si>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</si>
  <si>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</si>
  <si>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</si>
  <si>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</si>
  <si>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</si>
  <si>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</si>
  <si>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</si>
  <si>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</si>
  <si>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</si>
  <si>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</si>
  <si>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</si>
  <si>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</si>
  <si>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</si>
  <si>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</si>
  <si>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</si>
  <si>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</si>
  <si>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</si>
  <si>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</si>
  <si>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</si>
  <si>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</si>
  <si>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</si>
  <si>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</si>
  <si>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</si>
  <si>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</si>
  <si>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</si>
  <si>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</si>
  <si>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</si>
  <si>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</si>
  <si>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</si>
  <si>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</si>
  <si>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</si>
  <si>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</si>
  <si>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</si>
  <si>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</si>
  <si>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</si>
  <si>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</si>
  <si>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</si>
  <si>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</si>
  <si>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</si>
  <si>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</si>
  <si>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</si>
  <si>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</si>
  <si>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</si>
  <si>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</si>
  <si>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</si>
  <si>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</si>
  <si>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</si>
  <si>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</si>
  <si>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</si>
  <si>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</si>
  <si>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</si>
  <si>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</si>
  <si>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</si>
  <si>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</si>
  <si>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</si>
  <si>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</si>
  <si>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</si>
  <si>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</si>
  <si>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</si>
  <si>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</si>
  <si>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</si>
  <si>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</si>
  <si>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</si>
  <si>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</si>
  <si>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</si>
  <si>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</si>
  <si>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</si>
  <si>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</si>
  <si>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</si>
  <si>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</si>
  <si>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</si>
  <si>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</si>
  <si>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</si>
  <si>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</si>
  <si>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</si>
  <si>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</si>
  <si>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</si>
  <si>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</si>
  <si>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</si>
  <si>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</si>
  <si>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</si>
  <si>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</si>
  <si>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</si>
  <si>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</si>
  <si>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</si>
  <si>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</si>
  <si>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</si>
  <si>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</si>
  <si>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</si>
  <si>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</si>
  <si>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</si>
  <si>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</si>
  <si>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</si>
  <si>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</si>
  <si>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</si>
  <si>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</si>
  <si>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</si>
  <si>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</si>
  <si>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</si>
  <si>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</si>
  <si>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</si>
  <si>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</si>
  <si>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</si>
  <si>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</si>
  <si>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</si>
  <si>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</si>
  <si>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</si>
  <si>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</si>
  <si>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</si>
  <si>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</si>
  <si>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</si>
  <si>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</si>
  <si>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</si>
  <si>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</si>
  <si>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</si>
  <si>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</si>
  <si>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</si>
  <si>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</si>
  <si>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</si>
  <si>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</si>
  <si>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</si>
  <si>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</si>
  <si>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</si>
  <si>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</si>
  <si>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</si>
  <si>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</si>
  <si>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</si>
  <si>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</si>
  <si>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</si>
  <si>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</si>
  <si>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</si>
  <si>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</si>
  <si>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</si>
  <si>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</si>
  <si>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</si>
  <si>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</si>
  <si>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</si>
  <si>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</si>
  <si>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</si>
  <si>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</si>
  <si>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</si>
  <si>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</si>
  <si>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</si>
  <si>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</si>
  <si>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</si>
  <si>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</si>
  <si>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</si>
  <si>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</si>
  <si>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</si>
  <si>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</si>
  <si>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</si>
  <si>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</si>
  <si>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</si>
  <si>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</si>
  <si>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</si>
  <si>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</si>
  <si>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</si>
  <si>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</si>
  <si>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</si>
  <si>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</si>
  <si>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</si>
  <si>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</si>
  <si>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</si>
  <si>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</si>
  <si>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</si>
  <si>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</si>
  <si>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</si>
  <si>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</si>
  <si>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</si>
  <si>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</si>
  <si>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</si>
  <si>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</si>
  <si>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</si>
  <si>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</si>
  <si>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</si>
  <si>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</si>
  <si>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</si>
  <si>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</si>
  <si>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</si>
  <si>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</si>
  <si>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</si>
  <si>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</si>
  <si>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</si>
  <si>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</si>
  <si>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</si>
  <si>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</si>
  <si>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</si>
  <si>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</si>
  <si>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</si>
  <si>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</si>
  <si>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</si>
  <si>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</si>
  <si>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</si>
  <si>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</si>
  <si>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</si>
  <si>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</si>
  <si>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</si>
  <si>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</si>
  <si>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</si>
  <si>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</si>
  <si>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</si>
  <si>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</si>
  <si>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</si>
  <si>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</si>
  <si>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</si>
  <si>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</si>
  <si>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</si>
  <si>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</si>
  <si>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</si>
  <si>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</si>
  <si>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</si>
  <si>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</si>
  <si>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</si>
  <si>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</si>
  <si>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</si>
  <si>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</si>
  <si>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</si>
  <si>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</si>
  <si>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</si>
  <si>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</si>
  <si>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</si>
  <si>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</si>
  <si>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</si>
  <si>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</si>
  <si>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</si>
  <si>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</si>
  <si>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</si>
  <si>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</si>
  <si>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</si>
  <si>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</si>
  <si>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</si>
  <si>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</si>
  <si>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</si>
  <si>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</si>
  <si>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</si>
  <si>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</si>
  <si>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</si>
  <si>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</si>
  <si>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</si>
  <si>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</si>
  <si>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</si>
  <si>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</si>
  <si>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</si>
  <si>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</si>
  <si>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</si>
  <si>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</si>
  <si>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</si>
  <si>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</si>
  <si>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</si>
  <si>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</si>
  <si>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</si>
  <si>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</si>
  <si>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</si>
  <si>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</si>
  <si>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</si>
  <si>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</si>
  <si>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</si>
  <si>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</si>
  <si>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</si>
  <si>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</si>
  <si>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</si>
  <si>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</si>
  <si>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</si>
  <si>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</si>
  <si>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</si>
  <si>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</si>
  <si>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</si>
  <si>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</si>
  <si>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</si>
  <si>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</si>
  <si>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</si>
  <si>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</si>
  <si>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</si>
  <si>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</si>
  <si>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</si>
  <si>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</si>
  <si>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</si>
  <si>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</si>
  <si>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</si>
  <si>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</si>
  <si>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</si>
  <si>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</si>
  <si>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</si>
  <si>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</si>
  <si>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</si>
  <si>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</si>
  <si>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</si>
  <si>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</si>
  <si>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</si>
  <si>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</si>
  <si>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</si>
  <si>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</si>
  <si>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</si>
  <si>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</si>
  <si>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</si>
  <si>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</si>
  <si>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</si>
  <si>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</si>
  <si>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</si>
  <si>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</si>
  <si>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</si>
  <si>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</si>
  <si>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</si>
  <si>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</si>
  <si>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</si>
  <si>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</si>
  <si>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</si>
  <si>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</si>
  <si>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</si>
  <si>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</si>
  <si>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</si>
  <si>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</si>
  <si>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</si>
  <si>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</si>
  <si>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</si>
  <si>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</si>
  <si>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</si>
  <si>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</si>
  <si>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</si>
  <si>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</si>
  <si>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</si>
  <si>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</si>
  <si>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</si>
  <si>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</si>
  <si>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</si>
  <si>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</si>
  <si>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</si>
  <si>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</si>
  <si>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</si>
  <si>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</si>
  <si>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</si>
  <si>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</si>
  <si>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</si>
  <si>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</si>
  <si>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</si>
  <si>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</si>
  <si>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</si>
  <si>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</si>
  <si>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</si>
  <si>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</si>
  <si>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</si>
  <si>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</si>
  <si>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</si>
  <si>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</si>
  <si>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</si>
  <si>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</si>
  <si>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</si>
  <si>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</si>
  <si>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</si>
  <si>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</si>
  <si>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</si>
  <si>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</si>
  <si>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</si>
  <si>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</si>
  <si>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</si>
  <si>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</si>
  <si>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</si>
  <si>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</si>
  <si>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</si>
  <si>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</si>
  <si>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</si>
  <si>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</si>
  <si>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</si>
  <si>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</si>
  <si>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</si>
  <si>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</si>
  <si>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</si>
  <si>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</si>
  <si>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</si>
  <si>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</si>
  <si>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</si>
  <si>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</si>
  <si>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</si>
  <si>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</si>
  <si>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</si>
  <si>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</si>
  <si>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</si>
  <si>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</si>
  <si>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</si>
  <si>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</si>
  <si>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</si>
  <si>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</si>
  <si>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</si>
  <si>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</si>
  <si>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</si>
  <si>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</si>
  <si>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</si>
  <si>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</si>
  <si>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</si>
  <si>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</si>
  <si>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</si>
  <si>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</si>
  <si>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</si>
  <si>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</si>
  <si>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</si>
  <si>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</si>
  <si>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</si>
  <si>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</si>
  <si>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</si>
  <si>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</si>
  <si>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</si>
  <si>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</si>
  <si>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</si>
  <si>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</si>
  <si>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</si>
  <si>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</si>
  <si>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</si>
  <si>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</si>
  <si>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</si>
  <si>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</si>
  <si>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</si>
  <si>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</si>
  <si>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</si>
  <si>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</si>
  <si>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</si>
  <si>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</si>
  <si>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</si>
  <si>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</si>
  <si>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</si>
  <si>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</si>
  <si>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</si>
  <si>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</si>
  <si>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</si>
  <si>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</si>
  <si>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</si>
  <si>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</si>
  <si>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</si>
  <si>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</si>
  <si>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</si>
  <si>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</si>
  <si>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</si>
  <si>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</si>
  <si>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</si>
  <si>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</si>
  <si>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</si>
  <si>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</si>
  <si>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</si>
  <si>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</si>
  <si>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</si>
  <si>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</si>
  <si>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</si>
  <si>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</si>
  <si>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</si>
  <si>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</si>
  <si>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</si>
  <si>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</si>
  <si>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</si>
  <si>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</si>
  <si>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</si>
  <si>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</si>
  <si>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</si>
  <si>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</si>
  <si>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</si>
  <si>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</si>
  <si>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</si>
  <si>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</si>
  <si>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</si>
  <si>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</si>
  <si>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</si>
  <si>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</si>
  <si>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</si>
  <si>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</si>
  <si>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</si>
  <si>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</si>
  <si>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</si>
  <si>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</si>
  <si>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</si>
  <si>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</si>
  <si>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</si>
  <si>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</si>
  <si>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</si>
  <si>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</si>
  <si>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</si>
  <si>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</si>
  <si>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</si>
  <si>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</si>
  <si>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</si>
  <si>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</si>
  <si>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</si>
  <si>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</si>
  <si>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</si>
  <si>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</si>
  <si>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</si>
  <si>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</si>
  <si>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</si>
  <si>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</si>
  <si>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</si>
  <si>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</si>
  <si>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</si>
  <si>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</si>
  <si>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</si>
  <si>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</si>
  <si>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</si>
  <si>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</si>
  <si>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</si>
  <si>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</si>
  <si>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</si>
  <si>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</si>
  <si>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</si>
  <si>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</si>
  <si>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</si>
  <si>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</si>
  <si>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</si>
  <si>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</si>
  <si>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</si>
  <si>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</si>
  <si>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</si>
  <si>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</si>
  <si>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</si>
  <si>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</si>
  <si>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</si>
  <si>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</si>
  <si>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</si>
  <si>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</si>
  <si>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</si>
  <si>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</si>
  <si>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</si>
  <si>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</si>
  <si>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</si>
  <si>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</si>
  <si>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</si>
  <si>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</si>
  <si>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</si>
  <si>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</si>
  <si>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</si>
  <si>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</si>
  <si>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</si>
  <si>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</si>
  <si>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</si>
  <si>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</si>
  <si>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</si>
  <si>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</si>
  <si>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</si>
  <si>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</si>
  <si>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</si>
  <si>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</si>
  <si>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</si>
  <si>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</si>
  <si>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</si>
  <si>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</si>
  <si>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</si>
  <si>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</si>
  <si>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</si>
  <si>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</si>
  <si>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</si>
  <si>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</si>
  <si>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</si>
  <si>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</si>
  <si>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</si>
  <si>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</si>
  <si>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</si>
  <si>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</si>
  <si>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</si>
  <si>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</si>
  <si>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</si>
  <si>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</si>
  <si>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</si>
  <si>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</si>
  <si>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</si>
  <si>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</si>
  <si>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</si>
  <si>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</si>
  <si>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</si>
  <si>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</si>
  <si>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</si>
  <si>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</si>
  <si>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</si>
  <si>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</si>
  <si>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</si>
  <si>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</si>
  <si>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</si>
  <si>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</si>
  <si>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</si>
  <si>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</si>
  <si>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</si>
  <si>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</si>
  <si>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</si>
  <si>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</si>
  <si>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</si>
  <si>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</si>
  <si>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</si>
  <si>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</si>
  <si>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</si>
  <si>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</si>
  <si>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</si>
  <si>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</si>
  <si>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</si>
  <si>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</si>
  <si>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</si>
  <si>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</si>
  <si>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</si>
  <si>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</si>
  <si>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</si>
  <si>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</si>
  <si>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</si>
  <si>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</si>
  <si>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</si>
  <si>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</si>
  <si>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</si>
  <si>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</si>
  <si>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</si>
  <si>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</si>
  <si>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</si>
  <si>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</si>
  <si>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</si>
  <si>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</si>
  <si>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</si>
  <si>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</si>
  <si>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</si>
  <si>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</si>
  <si>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</si>
  <si>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</si>
  <si>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</si>
  <si>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</si>
  <si>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</si>
  <si>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</si>
  <si>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</si>
  <si>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</si>
  <si>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</si>
  <si>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</si>
  <si>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</si>
  <si>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</si>
  <si>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</si>
  <si>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</si>
  <si>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</si>
  <si>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</si>
  <si>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</si>
  <si>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</si>
  <si>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</si>
  <si>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</si>
  <si>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</si>
  <si>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</si>
  <si>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</si>
  <si>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</si>
  <si>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</si>
  <si>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</si>
  <si>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</si>
  <si>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</si>
  <si>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</si>
  <si>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</si>
  <si>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</si>
  <si>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</si>
  <si>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</si>
  <si>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</si>
  <si>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</si>
  <si>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</si>
  <si>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</si>
  <si>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</si>
  <si>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</si>
  <si>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</si>
  <si>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</si>
  <si>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</si>
  <si>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</si>
  <si>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</si>
  <si>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</si>
  <si>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</si>
  <si>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</si>
  <si>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</si>
  <si>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</si>
  <si>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</si>
  <si>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</si>
  <si>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</si>
  <si>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</si>
  <si>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</si>
  <si>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</si>
  <si>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</si>
  <si>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</si>
  <si>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</si>
  <si>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</si>
  <si>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</si>
  <si>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</si>
  <si>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</si>
  <si>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</si>
  <si>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</si>
  <si>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</si>
  <si>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</si>
  <si>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</si>
  <si>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</si>
  <si>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</si>
  <si>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</si>
  <si>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</si>
  <si>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</si>
  <si>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</si>
  <si>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</si>
  <si>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</si>
  <si>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</si>
  <si>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</si>
  <si>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</si>
  <si>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</si>
  <si>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</si>
  <si>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</si>
  <si>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</si>
  <si>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</si>
  <si>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</si>
  <si>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</si>
  <si>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</si>
  <si>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</si>
  <si>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</si>
  <si>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</si>
  <si>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</si>
  <si>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</si>
  <si>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</si>
  <si>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</si>
  <si>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</si>
  <si>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</si>
  <si>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</si>
  <si>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</si>
  <si>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</si>
  <si>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</si>
  <si>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</si>
  <si>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</si>
  <si>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</si>
  <si>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</si>
  <si>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</si>
  <si>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</si>
  <si>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</si>
  <si>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</si>
  <si>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</si>
  <si>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</si>
  <si>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</si>
  <si>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</si>
  <si>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</si>
  <si>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</si>
  <si>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</si>
  <si>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</si>
  <si>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</si>
  <si>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</si>
  <si>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</si>
  <si>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</si>
  <si>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</si>
  <si>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</si>
  <si>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</si>
  <si>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</si>
  <si>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</si>
  <si>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</si>
  <si>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</si>
  <si>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</si>
  <si>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</si>
  <si>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</si>
  <si>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</si>
  <si>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</si>
  <si>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</si>
  <si>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</si>
  <si>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</si>
  <si>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</si>
  <si>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</si>
  <si>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</si>
  <si>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</si>
  <si>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</si>
  <si>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</si>
  <si>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</si>
  <si>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</si>
  <si>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</si>
  <si>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</si>
  <si>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</si>
  <si>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</si>
  <si>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</si>
  <si>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</si>
  <si>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</si>
  <si>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</si>
  <si>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</si>
  <si>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</si>
  <si>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</si>
  <si>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</si>
  <si>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</si>
  <si>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</si>
  <si>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</si>
  <si>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</si>
  <si>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</si>
  <si>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</si>
  <si>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</si>
  <si>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</si>
  <si>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</si>
  <si>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</si>
  <si>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</si>
  <si>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</si>
  <si>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</si>
  <si>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</si>
  <si>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</si>
  <si>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</si>
  <si>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</si>
  <si>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</si>
  <si>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</si>
  <si>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</si>
  <si>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</si>
  <si>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</si>
  <si>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</si>
  <si>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</si>
  <si>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</si>
  <si>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</si>
  <si>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</si>
  <si>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</si>
  <si>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</si>
  <si>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</si>
  <si>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</si>
  <si>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</si>
  <si>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</si>
  <si>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</si>
  <si>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</si>
  <si>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</si>
  <si>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</si>
  <si>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</si>
  <si>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</si>
  <si>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</si>
  <si>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</si>
  <si>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</si>
  <si>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</si>
  <si>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</si>
  <si>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</si>
  <si>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</si>
  <si>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</si>
  <si>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</si>
  <si>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</si>
  <si>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</si>
  <si>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</si>
  <si>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</si>
  <si>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</si>
  <si>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</si>
  <si>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</si>
  <si>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</si>
  <si>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</si>
  <si>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</si>
  <si>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</si>
  <si>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</si>
  <si>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</si>
  <si>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</si>
  <si>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</si>
  <si>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</si>
  <si>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</si>
  <si>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</si>
  <si>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</si>
  <si>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</si>
  <si>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</si>
  <si>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</si>
  <si>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</si>
  <si>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</si>
  <si>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</si>
  <si>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</si>
  <si>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</si>
  <si>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</si>
  <si>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</si>
  <si>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</si>
  <si>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</si>
  <si>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</si>
  <si>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</si>
  <si>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</si>
  <si>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</si>
  <si>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</si>
  <si>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</si>
  <si>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</si>
  <si>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</si>
  <si>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</si>
  <si>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</si>
  <si>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</si>
  <si>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</si>
  <si>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</si>
  <si>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</si>
  <si>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</si>
  <si>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</si>
  <si>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</si>
  <si>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</si>
  <si>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</si>
  <si>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</si>
  <si>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</si>
  <si>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</si>
  <si>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</si>
  <si>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</si>
  <si>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</si>
  <si>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</si>
  <si>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</si>
  <si>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</si>
  <si>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</si>
  <si>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</si>
  <si>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</si>
  <si>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</si>
  <si>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</si>
  <si>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</si>
  <si>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</si>
  <si>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</si>
  <si>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</si>
  <si>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</si>
  <si>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</si>
  <si>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</si>
  <si>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</si>
  <si>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</si>
  <si>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</si>
  <si>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</si>
  <si>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</si>
  <si>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</si>
  <si>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</si>
  <si>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</si>
  <si>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</si>
  <si>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</si>
  <si>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</si>
  <si>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</si>
  <si>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</si>
  <si>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</si>
  <si>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</si>
  <si>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</si>
  <si>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</si>
  <si>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</si>
  <si>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</si>
  <si>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</si>
  <si>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</si>
  <si>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</si>
  <si>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</si>
  <si>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</si>
  <si>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</si>
  <si>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</si>
  <si>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</si>
  <si>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</si>
  <si>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</si>
  <si>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</si>
  <si>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</si>
  <si>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</si>
  <si>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</si>
  <si>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</si>
  <si>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</si>
  <si>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</si>
  <si>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</si>
  <si>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</si>
  <si>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</si>
  <si>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</si>
  <si>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</si>
  <si>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</si>
  <si>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</si>
  <si>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</si>
  <si>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</si>
  <si>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</si>
  <si>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</si>
  <si>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</si>
  <si>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</si>
  <si>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</si>
  <si>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</si>
  <si>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</si>
  <si>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</si>
  <si>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</si>
  <si>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</si>
  <si>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</si>
  <si>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</si>
  <si>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</si>
  <si>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</si>
  <si>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</si>
  <si>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</si>
  <si>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</si>
  <si>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</si>
  <si>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</si>
  <si>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</si>
  <si>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</si>
  <si>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</si>
  <si>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</si>
  <si>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</si>
  <si>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</si>
  <si>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</si>
  <si>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</si>
  <si>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</si>
  <si>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</si>
  <si>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</si>
  <si>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</si>
  <si>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</si>
  <si>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</si>
  <si>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</si>
  <si>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</si>
  <si>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</si>
  <si>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</si>
  <si>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</si>
  <si>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</si>
  <si>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</si>
  <si>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</si>
  <si>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</si>
  <si>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</si>
  <si>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</si>
  <si>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</si>
  <si>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</si>
  <si>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</si>
  <si>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</si>
  <si>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</si>
  <si>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</si>
  <si>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</si>
  <si>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</si>
  <si>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</si>
  <si>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</si>
  <si>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</si>
  <si>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</si>
  <si>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</si>
  <si>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</si>
  <si>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</si>
  <si>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</si>
  <si>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</si>
  <si>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</si>
  <si>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</si>
  <si>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</si>
  <si>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</si>
  <si>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</si>
  <si>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</si>
  <si>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</si>
  <si>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</si>
  <si>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</si>
  <si>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</si>
  <si>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</si>
  <si>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</si>
  <si>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</si>
  <si>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</si>
  <si>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</si>
  <si>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</si>
  <si>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</si>
  <si>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</si>
  <si>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</si>
  <si>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</si>
  <si>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</si>
  <si>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</si>
  <si>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</si>
  <si>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</si>
  <si>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</si>
  <si>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</si>
  <si>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</si>
  <si>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</si>
  <si>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</si>
  <si>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</si>
  <si>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</si>
  <si>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</si>
  <si>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</si>
  <si>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</si>
  <si>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</si>
  <si>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</si>
  <si>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</si>
  <si>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</si>
  <si>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</si>
  <si>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</si>
  <si>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</si>
  <si>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</si>
  <si>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</si>
  <si>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</si>
  <si>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</si>
  <si>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</si>
  <si>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</si>
  <si>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</si>
  <si>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</si>
  <si>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</si>
  <si>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</si>
  <si>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</si>
  <si>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</si>
  <si>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</si>
  <si>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</si>
  <si>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</si>
  <si>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</si>
  <si>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</si>
  <si>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</si>
  <si>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</si>
  <si>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</si>
  <si>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</si>
  <si>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</si>
  <si>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</si>
  <si>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</si>
  <si>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</si>
  <si>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</si>
  <si>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</si>
  <si>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</si>
  <si>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</si>
  <si>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</si>
  <si>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</si>
  <si>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</si>
  <si>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</si>
  <si>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</si>
  <si>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</si>
  <si>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</si>
  <si>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</si>
  <si>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</si>
  <si>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</si>
  <si>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</si>
  <si>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</si>
  <si>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</si>
  <si>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</si>
  <si>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</si>
  <si>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</si>
  <si>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</si>
  <si>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</si>
  <si>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</si>
  <si>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</si>
  <si>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</si>
  <si>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</si>
  <si>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</si>
  <si>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</si>
  <si>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</si>
  <si>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</si>
  <si>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</si>
  <si>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</si>
  <si>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</si>
  <si>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</si>
  <si>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</si>
  <si>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</si>
  <si>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</si>
  <si>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</si>
  <si>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</si>
  <si>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</si>
  <si>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</si>
  <si>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</si>
  <si>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</si>
  <si>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</si>
  <si>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</si>
  <si>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</si>
  <si>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</si>
  <si>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</si>
  <si>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</si>
  <si>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</si>
  <si>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</si>
  <si>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</si>
  <si>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</si>
  <si>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</si>
  <si>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</si>
  <si>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</si>
  <si>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</si>
  <si>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</si>
  <si>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</si>
  <si>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</si>
  <si>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</si>
  <si>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</si>
  <si>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</si>
  <si>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</si>
  <si>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</si>
  <si>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</si>
  <si>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</si>
  <si>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</si>
  <si>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</si>
  <si>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</si>
  <si>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</si>
  <si>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</si>
  <si>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</si>
  <si>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</si>
  <si>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</si>
  <si>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</si>
  <si>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</si>
  <si>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</si>
  <si>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</si>
  <si>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</si>
  <si>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</si>
  <si>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</si>
  <si>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</si>
  <si>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</si>
  <si>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</si>
  <si>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</si>
  <si>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</si>
  <si>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</si>
  <si>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</si>
  <si>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</si>
  <si>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</si>
  <si>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</si>
  <si>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</si>
  <si>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</si>
  <si>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</si>
  <si>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</si>
  <si>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</si>
  <si>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</si>
  <si>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</si>
  <si>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</si>
  <si>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</si>
  <si>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</si>
  <si>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</si>
  <si>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</si>
  <si>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</si>
  <si>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</si>
  <si>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</si>
  <si>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</si>
  <si>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</si>
  <si>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</si>
  <si>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</si>
  <si>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</si>
  <si>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</si>
  <si>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</si>
  <si>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</si>
  <si>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</si>
  <si>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</si>
  <si>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</si>
  <si>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</si>
  <si>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</si>
  <si>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</si>
  <si>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</si>
  <si>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</si>
  <si>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</si>
  <si>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</si>
  <si>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</si>
  <si>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</si>
  <si>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</si>
  <si>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</si>
  <si>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</si>
  <si>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</si>
  <si>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</si>
  <si>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</si>
  <si>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</si>
  <si>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</si>
  <si>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</si>
  <si>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</si>
  <si>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</si>
  <si>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</si>
  <si>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</si>
  <si>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</si>
  <si>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</si>
  <si>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</si>
  <si>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</si>
  <si>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</si>
  <si>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</si>
  <si>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</si>
  <si>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</si>
  <si>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</si>
  <si>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</si>
  <si>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</si>
  <si>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</si>
  <si>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</si>
  <si>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</si>
  <si>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</si>
  <si>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</si>
  <si>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</si>
  <si>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</si>
  <si>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</si>
  <si>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</si>
  <si>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</si>
  <si>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</si>
  <si>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</si>
  <si>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</si>
  <si>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</si>
  <si>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</si>
  <si>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</si>
  <si>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</si>
  <si>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</si>
  <si>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</si>
  <si>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</si>
  <si>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</si>
  <si>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</si>
  <si>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</si>
  <si>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</si>
  <si>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</si>
  <si>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</si>
  <si>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</si>
  <si>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</si>
  <si>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</si>
  <si>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</si>
  <si>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</si>
  <si>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</si>
  <si>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</si>
  <si>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</si>
  <si>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</si>
  <si>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</si>
  <si>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</si>
  <si>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</si>
  <si>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</si>
  <si>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</si>
  <si>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</si>
  <si>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</si>
  <si>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</si>
  <si>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</si>
  <si>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</si>
  <si>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</si>
  <si>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</si>
  <si>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</si>
  <si>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</si>
  <si>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</si>
  <si>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</si>
  <si>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</si>
  <si>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</si>
  <si>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</si>
  <si>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</si>
  <si>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</si>
  <si>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</si>
  <si>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</si>
  <si>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</si>
  <si>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</si>
  <si>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</si>
  <si>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</si>
  <si>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</si>
  <si>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</si>
  <si>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</si>
  <si>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</si>
  <si>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</si>
  <si>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</si>
  <si>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</si>
  <si>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</si>
  <si>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</si>
  <si>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</si>
  <si>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</si>
  <si>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</si>
  <si>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</si>
  <si>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</si>
  <si>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</si>
  <si>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</si>
  <si>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</si>
  <si>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</si>
  <si>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</si>
  <si>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</si>
  <si>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</si>
  <si>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</si>
  <si>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</si>
  <si>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</si>
  <si>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</si>
  <si>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</si>
  <si>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</si>
  <si>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</si>
  <si>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</si>
  <si>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</si>
  <si>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</si>
  <si>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</si>
  <si>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</si>
  <si>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</si>
  <si>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</si>
  <si>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</si>
  <si>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</si>
  <si>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</si>
  <si>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</si>
  <si>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</si>
  <si>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</si>
  <si>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</si>
  <si>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</si>
  <si>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</si>
  <si>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</si>
  <si>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</si>
  <si>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</si>
  <si>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</si>
  <si>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</si>
  <si>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</si>
  <si>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</si>
  <si>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</si>
  <si>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</si>
  <si>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</si>
  <si>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</si>
  <si>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</si>
  <si>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</si>
  <si>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</si>
  <si>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</si>
  <si>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</si>
  <si>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</si>
  <si>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</si>
  <si>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</si>
  <si>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</si>
  <si>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</si>
  <si>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</si>
  <si>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</si>
  <si>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</si>
  <si>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</si>
  <si>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</si>
  <si>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</si>
  <si>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</si>
  <si>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</si>
  <si>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</si>
  <si>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</si>
  <si>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</si>
  <si>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</si>
  <si>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</si>
  <si>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</si>
  <si>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</si>
  <si>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</si>
  <si>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</si>
  <si>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</si>
  <si>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</si>
  <si>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</si>
  <si>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</si>
  <si>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</si>
  <si>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</si>
  <si>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</si>
  <si>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</si>
  <si>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</si>
  <si>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</si>
  <si>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</si>
  <si>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</si>
  <si>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</si>
  <si>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</si>
  <si>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</si>
  <si>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</si>
  <si>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</si>
  <si>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</si>
  <si>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</si>
  <si>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</si>
  <si>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</si>
  <si>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</si>
  <si>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</si>
  <si>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</si>
  <si>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</si>
  <si>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</si>
  <si>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</si>
  <si>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</si>
  <si>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</si>
  <si>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</si>
  <si>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</si>
  <si>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</si>
  <si>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</si>
  <si>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</si>
  <si>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</si>
  <si>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</si>
  <si>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</si>
  <si>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</si>
  <si>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</si>
  <si>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</si>
  <si>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</si>
  <si>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</si>
  <si>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</si>
  <si>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</si>
  <si>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</si>
  <si>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</si>
  <si>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</si>
  <si>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</si>
  <si>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</si>
  <si>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</si>
  <si>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</si>
  <si>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</si>
  <si>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</si>
  <si>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</si>
  <si>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</si>
  <si>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</si>
  <si>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</si>
  <si>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</si>
  <si>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</si>
  <si>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</si>
  <si>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</si>
  <si>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</si>
  <si>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</si>
  <si>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</si>
  <si>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</si>
  <si>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</si>
  <si>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</si>
  <si>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</si>
  <si>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</si>
  <si>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</si>
  <si>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</si>
  <si>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</si>
  <si>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</si>
  <si>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</si>
  <si>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</si>
  <si>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</si>
  <si>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</si>
  <si>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</si>
  <si>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</si>
  <si>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</si>
  <si>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</si>
  <si>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</si>
  <si>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</si>
  <si>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</si>
  <si>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</si>
  <si>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</si>
  <si>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</si>
  <si>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</si>
  <si>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</si>
  <si>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</si>
  <si>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</si>
  <si>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</si>
  <si>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</si>
  <si>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</si>
  <si>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</si>
  <si>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</si>
  <si>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</si>
  <si>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</si>
  <si>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</si>
  <si>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</si>
  <si>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</si>
  <si>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</si>
  <si>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</si>
  <si>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</si>
  <si>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</si>
  <si>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</si>
  <si>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</si>
  <si>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</si>
  <si>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</si>
  <si>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</si>
  <si>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</si>
  <si>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</si>
  <si>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</si>
  <si>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</si>
  <si>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</si>
  <si>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</si>
  <si>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</si>
  <si>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</si>
  <si>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</si>
  <si>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</si>
  <si>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</si>
  <si>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</si>
  <si>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</si>
  <si>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</si>
  <si>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</si>
  <si>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</si>
  <si>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</si>
  <si>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</si>
  <si>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</si>
  <si>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</si>
  <si>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</si>
  <si>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</si>
  <si>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</si>
  <si>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</si>
  <si>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</si>
  <si>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</si>
  <si>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</si>
  <si>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</si>
  <si>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</si>
  <si>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</si>
  <si>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</si>
  <si>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</si>
  <si>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</si>
  <si>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</si>
  <si>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</si>
  <si>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</si>
  <si>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</si>
  <si>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</si>
  <si>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</si>
  <si>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</si>
  <si>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</si>
  <si>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</si>
  <si>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</si>
  <si>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</si>
  <si>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</si>
  <si>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</si>
  <si>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</si>
  <si>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</si>
  <si>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</si>
  <si>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</si>
  <si>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</si>
  <si>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</si>
  <si>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</si>
  <si>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</si>
  <si>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</si>
  <si>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</si>
  <si>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</si>
  <si>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</si>
  <si>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</si>
  <si>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</si>
  <si>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</si>
  <si>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</si>
  <si>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</si>
  <si>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</si>
  <si>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</si>
  <si>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</si>
  <si>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</si>
  <si>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</si>
  <si>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</si>
  <si>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</si>
  <si>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</si>
  <si>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</si>
  <si>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</si>
  <si>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</si>
  <si>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</si>
  <si>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</si>
  <si>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</si>
  <si>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</si>
  <si>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</si>
  <si>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</si>
  <si>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</si>
  <si>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</si>
  <si>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</si>
  <si>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</si>
  <si>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</si>
  <si>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</si>
  <si>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</si>
  <si>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</si>
  <si>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</si>
  <si>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</si>
  <si>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</si>
  <si>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</si>
  <si>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</si>
  <si>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</si>
  <si>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</si>
  <si>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</si>
  <si>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</si>
  <si>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</si>
  <si>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</si>
  <si>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</si>
  <si>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</si>
  <si>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</si>
  <si>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</si>
  <si>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</si>
  <si>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</si>
  <si>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</si>
  <si>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</si>
  <si>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</si>
  <si>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</si>
  <si>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</si>
  <si>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</si>
  <si>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</si>
  <si>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</si>
  <si>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</si>
  <si>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</si>
  <si>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</si>
  <si>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</si>
  <si>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</si>
  <si>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</si>
  <si>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</si>
  <si>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</si>
  <si>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</si>
  <si>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</si>
  <si>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</si>
  <si>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</si>
  <si>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</si>
  <si>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</si>
  <si>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</si>
  <si>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</si>
  <si>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</si>
  <si>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</si>
  <si>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</si>
  <si>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</si>
  <si>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</si>
  <si>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</si>
  <si>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</si>
  <si>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</si>
  <si>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</si>
  <si>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</si>
  <si>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</si>
  <si>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</si>
  <si>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</si>
  <si>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</si>
  <si>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</si>
  <si>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</si>
  <si>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</si>
  <si>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</si>
  <si>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</si>
  <si>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</si>
  <si>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</si>
  <si>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</si>
  <si>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</si>
  <si>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</si>
  <si>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</si>
  <si>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</si>
  <si>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</si>
  <si>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</si>
  <si>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</si>
  <si>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</si>
  <si>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</si>
  <si>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</si>
  <si>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</si>
  <si>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</si>
  <si>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</si>
  <si>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</si>
  <si>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</si>
  <si>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</si>
  <si>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</si>
  <si>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</si>
  <si>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</si>
  <si>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</si>
  <si>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</si>
  <si>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</si>
  <si>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</si>
  <si>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</si>
  <si>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</si>
  <si>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</si>
  <si>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</si>
  <si>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</si>
  <si>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</si>
  <si>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</si>
  <si>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</si>
  <si>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</si>
  <si>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</si>
  <si>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</si>
  <si>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</si>
  <si>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</si>
  <si>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</si>
  <si>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</si>
  <si>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</si>
  <si>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</si>
  <si>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</si>
  <si>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</si>
  <si>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</si>
  <si>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</si>
  <si>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</si>
  <si>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</si>
  <si>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</si>
  <si>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</si>
  <si>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</si>
  <si>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</si>
  <si>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</si>
  <si>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</si>
  <si>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</si>
  <si>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</si>
  <si>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</si>
  <si>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</si>
  <si>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</si>
  <si>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</si>
  <si>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</si>
  <si>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</si>
  <si>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</si>
  <si>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</si>
  <si>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</si>
  <si>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</si>
  <si>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</si>
  <si>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</si>
  <si>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</si>
  <si>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</si>
  <si>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</si>
  <si>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</si>
  <si>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</si>
  <si>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</si>
  <si>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</si>
  <si>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</si>
  <si>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</si>
  <si>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</si>
  <si>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</si>
  <si>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</si>
  <si>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</si>
  <si>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</si>
  <si>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</si>
  <si>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</si>
  <si>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</si>
  <si>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</si>
  <si>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</si>
  <si>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</si>
  <si>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</si>
  <si>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</si>
  <si>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</si>
  <si>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</si>
  <si>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</si>
  <si>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</si>
  <si>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</si>
  <si>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</si>
  <si>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</si>
  <si>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</si>
  <si>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</si>
  <si>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</si>
  <si>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</si>
  <si>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</si>
  <si>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</si>
  <si>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</si>
  <si>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</si>
  <si>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</si>
  <si>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</si>
  <si>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</si>
  <si>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</si>
  <si>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</si>
  <si>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</si>
  <si>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</si>
  <si>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</si>
  <si>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</si>
  <si>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</si>
  <si>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</si>
  <si>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</si>
  <si>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</si>
  <si>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</si>
  <si>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</si>
  <si>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</si>
  <si>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</si>
  <si>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</si>
  <si>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</si>
  <si>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</si>
  <si>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</si>
  <si>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</si>
  <si>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</si>
  <si>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</si>
  <si>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</si>
  <si>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</si>
  <si>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</si>
  <si>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</si>
  <si>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</si>
  <si>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</si>
  <si>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</si>
  <si>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</si>
  <si>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</si>
  <si>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</si>
  <si>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</si>
  <si>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</si>
  <si>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</si>
  <si>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</si>
  <si>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</si>
  <si>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</si>
  <si>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</si>
  <si>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</si>
  <si>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</si>
  <si>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</si>
  <si>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</si>
  <si>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</si>
  <si>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</si>
  <si>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</si>
  <si>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</si>
  <si>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</si>
  <si>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</si>
  <si>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</si>
  <si>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</si>
  <si>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</si>
  <si>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</si>
  <si>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</si>
  <si>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</si>
  <si>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</si>
  <si>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</si>
  <si>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</si>
  <si>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</si>
  <si>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</si>
  <si>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</si>
  <si>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</si>
  <si>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</si>
  <si>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</si>
  <si>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</si>
  <si>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</si>
  <si>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</si>
  <si>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</si>
  <si>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</si>
  <si>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</si>
  <si>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</si>
  <si>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</si>
  <si>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</si>
  <si>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</si>
  <si>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</si>
  <si>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</si>
  <si>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</si>
  <si>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</si>
  <si>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</si>
  <si>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</si>
  <si>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</si>
  <si>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</si>
  <si>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</si>
  <si>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</si>
  <si>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</si>
  <si>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</si>
  <si>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</si>
  <si>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</si>
  <si>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</si>
  <si>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</si>
  <si>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</si>
  <si>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</si>
  <si>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</si>
  <si>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</si>
  <si>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</si>
  <si>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</si>
  <si>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</si>
  <si>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</si>
  <si>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</si>
  <si>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</si>
  <si>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</si>
  <si>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</si>
  <si>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</si>
  <si>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</si>
  <si>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</si>
  <si>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</si>
  <si>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</si>
  <si>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</si>
  <si>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</si>
  <si>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</si>
  <si>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</si>
  <si>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</si>
  <si>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</si>
  <si>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</si>
  <si>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</si>
  <si>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</si>
  <si>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</si>
  <si>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</si>
  <si>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</si>
  <si>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</si>
  <si>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</si>
  <si>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</si>
  <si>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</si>
  <si>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</si>
  <si>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</si>
  <si>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</si>
  <si>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</si>
  <si>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</si>
  <si>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</si>
  <si>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</si>
  <si>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</si>
  <si>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</si>
  <si>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</si>
  <si>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</si>
  <si>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</si>
  <si>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</si>
  <si>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</si>
  <si>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</si>
  <si>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</si>
  <si>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</si>
  <si>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</si>
  <si>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</si>
  <si>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</si>
  <si>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</si>
  <si>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</si>
  <si>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</si>
  <si>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</si>
  <si>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</si>
  <si>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</si>
  <si>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</si>
  <si>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</si>
  <si>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</si>
  <si>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</si>
  <si>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</si>
  <si>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</si>
  <si>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</si>
  <si>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</si>
  <si>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</si>
  <si>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</si>
  <si>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</si>
  <si>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</si>
  <si>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</si>
  <si>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</si>
  <si>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</si>
  <si>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</si>
  <si>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</si>
  <si>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</si>
  <si>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</si>
  <si>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</si>
  <si>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</si>
  <si>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</si>
  <si>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</si>
  <si>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</si>
  <si>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</si>
  <si>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</si>
  <si>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</si>
  <si>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</si>
  <si>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</si>
  <si>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</si>
  <si>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</si>
  <si>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</si>
  <si>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</si>
  <si>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</si>
  <si>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</si>
  <si>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</si>
  <si>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</si>
  <si>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</si>
  <si>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</si>
  <si>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</si>
  <si>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</si>
  <si>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</si>
  <si>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</si>
  <si>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</si>
  <si>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</si>
  <si>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</si>
  <si>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</si>
  <si>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</si>
  <si>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</si>
  <si>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</si>
  <si>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</si>
  <si>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</si>
  <si>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</si>
  <si>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</si>
  <si>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</si>
  <si>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</si>
  <si>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</si>
  <si>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</si>
  <si>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</si>
  <si>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</si>
  <si>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</si>
  <si>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</si>
  <si>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</si>
  <si>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</si>
  <si>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</si>
  <si>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</si>
  <si>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</si>
  <si>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</si>
  <si>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</si>
  <si>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</si>
  <si>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</si>
  <si>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</si>
  <si>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</si>
  <si>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</si>
  <si>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</si>
  <si>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</si>
  <si>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</si>
  <si>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</si>
  <si>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</si>
  <si>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</si>
  <si>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</si>
  <si>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</si>
  <si>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</si>
  <si>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</si>
  <si>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</si>
  <si>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</si>
  <si>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</si>
  <si>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</si>
  <si>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</si>
  <si>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</si>
  <si>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</si>
  <si>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</si>
  <si>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</si>
  <si>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</si>
  <si>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</si>
  <si>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</si>
  <si>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</si>
  <si>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</si>
  <si>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</si>
  <si>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</si>
  <si>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</si>
  <si>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</si>
  <si>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</si>
  <si>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</si>
  <si>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</si>
  <si>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</si>
  <si>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</si>
  <si>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</si>
  <si>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</si>
  <si>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</si>
  <si>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</si>
  <si>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</si>
  <si>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</si>
  <si>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</si>
  <si>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</si>
  <si>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</si>
  <si>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</si>
  <si>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</si>
  <si>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</si>
  <si>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</si>
  <si>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</si>
  <si>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</si>
  <si>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</si>
  <si>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</si>
  <si>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</si>
  <si>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</si>
  <si>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</si>
  <si>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</si>
  <si>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</si>
  <si>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</si>
  <si>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</si>
  <si>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</si>
  <si>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</si>
  <si>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</si>
  <si>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</si>
  <si>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</si>
  <si>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</si>
  <si>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</si>
  <si>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</si>
  <si>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</si>
  <si>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</si>
  <si>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</si>
  <si>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</si>
  <si>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</si>
  <si>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</si>
  <si>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</si>
  <si>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</si>
  <si>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</si>
  <si>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</si>
  <si>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</si>
  <si>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</si>
  <si>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</si>
  <si>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</si>
  <si>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</si>
  <si>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</si>
  <si>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</si>
  <si>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</si>
  <si>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</si>
  <si>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</si>
  <si>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</si>
  <si>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</si>
  <si>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</si>
  <si>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</si>
  <si>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</si>
  <si>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</si>
  <si>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</si>
  <si>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</si>
  <si>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</si>
  <si>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</si>
  <si>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</si>
  <si>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</si>
  <si>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</si>
  <si>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</si>
  <si>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</si>
  <si>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</si>
  <si>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</si>
  <si>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</si>
  <si>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</si>
  <si>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</si>
  <si>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</si>
  <si>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</si>
  <si>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</si>
  <si>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</si>
  <si>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</si>
  <si>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</si>
  <si>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</si>
  <si>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</si>
  <si>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</si>
  <si>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</si>
  <si>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</si>
  <si>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</si>
  <si>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</si>
  <si>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</si>
  <si>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</si>
  <si>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</si>
  <si>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</si>
  <si>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</si>
  <si>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</si>
  <si>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</si>
  <si>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</si>
  <si>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</si>
  <si>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</si>
  <si>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</si>
  <si>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</si>
  <si>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</si>
  <si>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</si>
  <si>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</si>
  <si>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</si>
  <si>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</si>
  <si>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</si>
  <si>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</si>
  <si>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</si>
  <si>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</si>
  <si>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</si>
  <si>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</si>
  <si>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</si>
  <si>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</si>
  <si>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</si>
  <si>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</si>
  <si>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</si>
  <si>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</si>
  <si>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</si>
  <si>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</si>
  <si>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</si>
  <si>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</si>
  <si>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</si>
  <si>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</si>
  <si>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</si>
  <si>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</si>
  <si>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</si>
  <si>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</si>
  <si>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</si>
  <si>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</si>
  <si>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</si>
  <si>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</si>
  <si>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</si>
  <si>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</si>
  <si>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</si>
  <si>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</si>
  <si>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</si>
  <si>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</si>
  <si>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</si>
  <si>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</si>
  <si>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</si>
  <si>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</si>
  <si>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</si>
  <si>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</si>
  <si>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</si>
  <si>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</si>
  <si>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</si>
  <si>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</si>
  <si>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</si>
  <si>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</si>
  <si>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</si>
  <si>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</si>
  <si>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</si>
  <si>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</si>
  <si>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</si>
  <si>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</si>
  <si>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</si>
  <si>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</si>
  <si>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</si>
  <si>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</si>
  <si>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</si>
  <si>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</si>
  <si>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</si>
  <si>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</si>
  <si>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</si>
  <si>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</si>
  <si>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</si>
  <si>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</si>
  <si>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</si>
  <si>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</si>
  <si>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</si>
  <si>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</si>
  <si>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</si>
  <si>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</si>
  <si>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</si>
  <si>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</si>
  <si>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</si>
  <si>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</si>
  <si>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</si>
  <si>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</si>
  <si>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</si>
  <si>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</si>
  <si>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</si>
  <si>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</si>
  <si>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</si>
  <si>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</si>
  <si>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</si>
  <si>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</si>
  <si>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</si>
  <si>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</si>
  <si>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</si>
  <si>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</si>
  <si>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</si>
  <si>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</si>
  <si>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</si>
  <si>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</si>
  <si>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</si>
  <si>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</si>
  <si>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</si>
  <si>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</si>
  <si>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</si>
  <si>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</si>
  <si>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</si>
  <si>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</si>
  <si>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</si>
  <si>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</si>
  <si>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</si>
  <si>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</si>
  <si>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</si>
  <si>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</si>
  <si>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</si>
  <si>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</si>
  <si>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</si>
  <si>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</si>
  <si>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</si>
  <si>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</si>
  <si>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</si>
  <si>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</si>
  <si>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</si>
  <si>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</si>
  <si>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</si>
  <si>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</si>
  <si>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</si>
  <si>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</si>
  <si>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</si>
  <si>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</si>
  <si>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</si>
  <si>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</si>
  <si>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</si>
  <si>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</si>
  <si>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</si>
  <si>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</si>
  <si>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</si>
  <si>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</si>
  <si>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</si>
  <si>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</si>
  <si>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</si>
  <si>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</si>
  <si>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</si>
  <si>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</si>
  <si>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</si>
  <si>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</si>
  <si>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</si>
  <si>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</si>
  <si>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</si>
  <si>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</si>
  <si>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</si>
  <si>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</si>
  <si>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</si>
  <si>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</si>
  <si>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</si>
  <si>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</si>
  <si>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</si>
  <si>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</si>
  <si>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</si>
  <si>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</si>
  <si>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</si>
  <si>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</si>
  <si>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</si>
  <si>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</si>
  <si>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</si>
  <si>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</si>
  <si>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</si>
  <si>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</si>
  <si>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</si>
  <si>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</si>
  <si>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</si>
  <si>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</si>
  <si>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</si>
  <si>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</si>
  <si>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</si>
  <si>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</si>
  <si>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</si>
  <si>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</si>
  <si>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</si>
  <si>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</si>
  <si>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</si>
  <si>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</si>
  <si>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</si>
  <si>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</si>
  <si>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</si>
  <si>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</si>
  <si>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</si>
  <si>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</si>
  <si>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</si>
  <si>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</si>
  <si>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</si>
  <si>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</si>
  <si>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</si>
  <si>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</si>
  <si>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</si>
  <si>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</si>
  <si>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</si>
  <si>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</si>
  <si>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</si>
  <si>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</si>
  <si>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</si>
  <si>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</si>
  <si>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</si>
  <si>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</si>
  <si>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</si>
  <si>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</si>
  <si>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</si>
  <si>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</si>
  <si>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</si>
  <si>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</si>
  <si>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</si>
  <si>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</si>
  <si>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</si>
  <si>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</si>
  <si>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</si>
  <si>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</si>
  <si>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</si>
  <si>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</si>
  <si>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</si>
  <si>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</si>
  <si>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</si>
  <si>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</si>
  <si>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</si>
  <si>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</si>
  <si>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</si>
  <si>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</si>
  <si>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</si>
  <si>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</si>
  <si>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</si>
  <si>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</si>
  <si>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</si>
  <si>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</si>
  <si>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</si>
  <si>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</si>
  <si>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</si>
  <si>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</si>
  <si>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</si>
  <si>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</si>
  <si>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</si>
  <si>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</si>
  <si>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</si>
  <si>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</si>
  <si>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</si>
  <si>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</si>
  <si>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</si>
  <si>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</si>
  <si>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</si>
  <si>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</si>
  <si>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</si>
  <si>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</si>
  <si>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</si>
  <si>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</si>
  <si>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</si>
  <si>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</si>
  <si>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</si>
  <si>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</si>
  <si>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</si>
  <si>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</si>
  <si>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</si>
  <si>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</si>
  <si>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</si>
  <si>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</si>
  <si>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</si>
  <si>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</si>
  <si>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</si>
  <si>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</si>
  <si>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</si>
  <si>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</si>
  <si>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</si>
  <si>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</si>
  <si>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</si>
  <si>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</si>
  <si>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</si>
  <si>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</si>
  <si>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</si>
  <si>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</si>
  <si>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</si>
  <si>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</si>
  <si>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</si>
  <si>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</si>
  <si>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</si>
  <si>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</si>
  <si>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</si>
  <si>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</si>
  <si>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</si>
  <si>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</si>
  <si>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</si>
  <si>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</si>
  <si>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</si>
  <si>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</si>
  <si>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</si>
  <si>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</si>
  <si>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</si>
  <si>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</si>
  <si>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</si>
  <si>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</si>
  <si>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</si>
  <si>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</si>
  <si>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</si>
  <si>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</si>
  <si>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</si>
  <si>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</si>
  <si>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</si>
  <si>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</si>
  <si>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</si>
  <si>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</si>
  <si>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</si>
  <si>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</si>
  <si>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</si>
  <si>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</si>
  <si>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</si>
  <si>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</si>
  <si>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</si>
  <si>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</si>
  <si>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</si>
  <si>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</si>
  <si>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</si>
  <si>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</si>
  <si>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</si>
  <si>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</si>
  <si>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</si>
  <si>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</si>
  <si>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</si>
  <si>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</si>
  <si>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</si>
  <si>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</si>
  <si>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</si>
  <si>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</si>
  <si>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</si>
  <si>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</si>
  <si>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</si>
  <si>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</si>
  <si>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</si>
  <si>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</si>
  <si>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</si>
  <si>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</si>
  <si>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</si>
  <si>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</si>
  <si>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</si>
  <si>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</si>
  <si>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</si>
  <si>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</si>
  <si>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</si>
  <si>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</si>
  <si>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</si>
  <si>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</si>
  <si>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</si>
  <si>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</si>
  <si>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</si>
  <si>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</si>
  <si>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</si>
  <si>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</si>
  <si>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</si>
  <si>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</si>
  <si>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</si>
  <si>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</si>
  <si>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</si>
  <si>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</si>
  <si>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</si>
  <si>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</si>
  <si>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</si>
  <si>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</si>
  <si>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</si>
  <si>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</si>
  <si>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</si>
  <si>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</si>
  <si>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</si>
  <si>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</si>
  <si>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</si>
  <si>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</si>
  <si>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</si>
  <si>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</si>
  <si>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</si>
  <si>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</si>
  <si>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</si>
  <si>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</si>
  <si>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</si>
  <si>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</si>
  <si>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</si>
  <si>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</si>
  <si>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</si>
  <si>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</si>
  <si>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</si>
  <si>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</si>
  <si>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</si>
  <si>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</si>
  <si>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</si>
  <si>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</si>
  <si>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</si>
  <si>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</si>
  <si>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</si>
  <si>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</si>
  <si>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</si>
  <si>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</si>
  <si>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</si>
  <si>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</si>
  <si>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</si>
  <si>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</si>
  <si>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</si>
  <si>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</si>
  <si>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</si>
  <si>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</si>
  <si>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</si>
  <si>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</si>
  <si>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</si>
  <si>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</si>
  <si>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</si>
  <si>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</si>
  <si>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</si>
  <si>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</si>
  <si>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</si>
  <si>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</si>
  <si>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</si>
  <si>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</si>
  <si>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</si>
  <si>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</si>
  <si>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</si>
  <si>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</si>
  <si>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</si>
  <si>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</si>
  <si>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</si>
  <si>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</si>
  <si>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</si>
  <si>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</si>
  <si>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</si>
  <si>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</si>
  <si>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</si>
  <si>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</si>
  <si>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</si>
  <si>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</si>
  <si>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</si>
  <si>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</si>
  <si>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</si>
  <si>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</si>
  <si>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</si>
  <si>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</si>
  <si>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</si>
  <si>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</si>
  <si>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</si>
  <si>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</si>
  <si>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</si>
  <si>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</si>
  <si>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</si>
  <si>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</si>
  <si>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</si>
  <si>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</si>
  <si>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</si>
  <si>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</si>
  <si>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</si>
  <si>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</si>
  <si>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</si>
  <si>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</si>
  <si>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</si>
  <si>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</si>
  <si>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</si>
  <si>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</si>
  <si>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</si>
  <si>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</si>
  <si>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</si>
  <si>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</si>
  <si>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</si>
  <si>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</si>
  <si>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</si>
  <si>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</si>
  <si>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</si>
  <si>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</si>
  <si>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</si>
  <si>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</si>
  <si>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</si>
  <si>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</si>
  <si>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</si>
  <si>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</si>
  <si>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</si>
  <si>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</si>
  <si>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</si>
  <si>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</si>
  <si>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</si>
  <si>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</si>
  <si>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</si>
  <si>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</si>
  <si>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</si>
  <si>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</si>
  <si>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</si>
  <si>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</si>
  <si>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</si>
  <si>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</si>
  <si>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</si>
  <si>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</si>
  <si>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</si>
  <si>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</si>
  <si>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</si>
  <si>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</si>
  <si>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</si>
  <si>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</si>
  <si>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</si>
  <si>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</si>
  <si>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</si>
  <si>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</si>
  <si>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</si>
  <si>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</si>
  <si>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</si>
  <si>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</si>
  <si>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</si>
  <si>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</si>
  <si>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</si>
  <si>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</si>
  <si>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</si>
  <si>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</si>
  <si>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</si>
  <si>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</si>
  <si>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</si>
  <si>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</si>
  <si>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</si>
  <si>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</si>
  <si>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</si>
  <si>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</si>
  <si>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</si>
  <si>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</si>
  <si>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</si>
  <si>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</si>
  <si>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</si>
  <si>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</si>
  <si>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</si>
  <si>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</si>
  <si>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</si>
  <si>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</si>
  <si>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</si>
  <si>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</si>
  <si>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</si>
  <si>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</si>
  <si>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</si>
  <si>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</si>
  <si>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</si>
  <si>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</si>
  <si>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</si>
  <si>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</si>
  <si>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</si>
  <si>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</si>
  <si>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</si>
  <si>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</si>
  <si>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</si>
  <si>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</si>
  <si>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</si>
  <si>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</si>
  <si>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</si>
  <si>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</si>
  <si>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</si>
  <si>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</si>
  <si>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</si>
  <si>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</si>
  <si>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</si>
  <si>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</si>
  <si>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</si>
  <si>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</si>
  <si>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</si>
  <si>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</si>
  <si>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</si>
  <si>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</si>
  <si>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</si>
  <si>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</si>
  <si>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</si>
  <si>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</si>
  <si>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</si>
  <si>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</si>
  <si>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</si>
  <si>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</si>
  <si>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</si>
  <si>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</si>
  <si>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</si>
  <si>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</si>
  <si>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</si>
  <si>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</si>
  <si>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</si>
  <si>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</si>
  <si>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</si>
  <si>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</si>
  <si>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</si>
  <si>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</si>
  <si>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</si>
  <si>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</si>
  <si>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</si>
  <si>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</si>
  <si>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</si>
  <si>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</si>
  <si>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</si>
  <si>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</si>
  <si>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</si>
  <si>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</si>
  <si>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</si>
  <si>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</si>
  <si>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</si>
  <si>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</si>
  <si>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</si>
  <si>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</si>
  <si>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</si>
  <si>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</si>
  <si>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</si>
  <si>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</si>
  <si>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</si>
  <si>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</si>
  <si>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</si>
  <si>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</si>
  <si>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</si>
  <si>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</si>
  <si>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</si>
  <si>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</si>
  <si>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</si>
  <si>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</si>
  <si>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</si>
  <si>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</si>
  <si>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</si>
  <si>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</si>
  <si>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</si>
  <si>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</si>
  <si>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</si>
  <si>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</si>
  <si>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</si>
  <si>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</si>
  <si>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</si>
  <si>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</si>
  <si>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</si>
  <si>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</si>
  <si>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</si>
  <si>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</si>
  <si>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</si>
  <si>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</si>
  <si>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</si>
  <si>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</si>
  <si>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</si>
  <si>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</si>
  <si>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</si>
  <si>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</si>
  <si>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</si>
  <si>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</si>
  <si>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</si>
  <si>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</si>
  <si>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</si>
  <si>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</si>
  <si>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</si>
  <si>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</si>
  <si>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</si>
  <si>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</si>
  <si>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</si>
  <si>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</si>
  <si>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</si>
  <si>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</si>
  <si>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</si>
  <si>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</si>
  <si>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</si>
  <si>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</si>
  <si>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</si>
  <si>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</si>
  <si>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</si>
  <si>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</si>
  <si>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</si>
  <si>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</si>
  <si>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</si>
  <si>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</si>
  <si>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</si>
  <si>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</si>
  <si>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</si>
  <si>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</si>
  <si>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</si>
  <si>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</si>
  <si>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</si>
  <si>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</si>
  <si>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</si>
  <si>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</si>
  <si>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</si>
  <si>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</si>
  <si>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</si>
  <si>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</si>
  <si>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</si>
  <si>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</si>
  <si>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</si>
  <si>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</si>
  <si>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</si>
  <si>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</si>
  <si>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</si>
  <si>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</si>
  <si>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</si>
  <si>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</si>
  <si>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</si>
  <si>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</si>
  <si>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</si>
  <si>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</si>
  <si>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</si>
  <si>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</si>
  <si>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</si>
  <si>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</si>
  <si>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</si>
  <si>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</si>
  <si>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</si>
  <si>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</si>
  <si>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</si>
  <si>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</si>
  <si>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</si>
  <si>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</si>
  <si>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</si>
  <si>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</si>
  <si>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</si>
  <si>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</si>
  <si>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</si>
  <si>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</si>
  <si>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</si>
  <si>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</si>
  <si>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</si>
  <si>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</si>
  <si>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</si>
  <si>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</si>
  <si>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</si>
  <si>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</si>
  <si>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</si>
  <si>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</si>
  <si>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</si>
  <si>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</si>
  <si>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</si>
  <si>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</si>
  <si>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</si>
  <si>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</si>
  <si>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</si>
  <si>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</si>
  <si>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</si>
  <si>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</si>
  <si>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</si>
  <si>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</si>
  <si>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</si>
  <si>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</si>
  <si>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</si>
  <si>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</si>
  <si>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</si>
  <si>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</si>
  <si>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</si>
  <si>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</si>
  <si>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</si>
  <si>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</si>
  <si>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</si>
  <si>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</si>
  <si>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</si>
  <si>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</si>
  <si>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</si>
  <si>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</si>
  <si>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</si>
  <si>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</si>
  <si>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</si>
  <si>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</si>
  <si>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</si>
  <si>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</si>
  <si>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</si>
  <si>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</si>
  <si>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</si>
  <si>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</si>
  <si>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</si>
  <si>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</si>
  <si>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</si>
  <si>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</si>
  <si>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</si>
  <si>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</si>
  <si>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</si>
  <si>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</si>
  <si>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</si>
  <si>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</si>
  <si>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</si>
  <si>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</si>
  <si>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</si>
  <si>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</si>
  <si>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</si>
  <si>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</si>
  <si>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</si>
  <si>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</si>
  <si>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</si>
  <si>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</si>
  <si>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</si>
  <si>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</si>
  <si>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</si>
  <si>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</si>
  <si>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</si>
  <si>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</si>
  <si>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</si>
  <si>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</si>
  <si>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</si>
  <si>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</si>
  <si>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</si>
  <si>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</si>
  <si>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</si>
  <si>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</si>
  <si>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</si>
  <si>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</si>
  <si>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</si>
  <si>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</si>
  <si>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</si>
  <si>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</si>
  <si>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</si>
  <si>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</si>
  <si>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</si>
  <si>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</si>
  <si>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</si>
  <si>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</si>
  <si>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</si>
  <si>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</si>
  <si>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</si>
  <si>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</si>
  <si>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</si>
  <si>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</si>
  <si>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</si>
  <si>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</si>
  <si>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</si>
  <si>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</si>
  <si>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</si>
  <si>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</si>
  <si>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</si>
  <si>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</si>
  <si>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</si>
  <si>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</si>
  <si>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</si>
  <si>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</si>
  <si>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</si>
  <si>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</si>
  <si>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</si>
  <si>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</si>
  <si>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</si>
  <si>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</si>
  <si>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</si>
  <si>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</si>
  <si>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</si>
  <si>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</si>
  <si>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</si>
  <si>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</si>
  <si>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</si>
  <si>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</si>
  <si>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</si>
  <si>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</si>
  <si>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</si>
  <si>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</si>
  <si>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</si>
  <si>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</si>
  <si>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</si>
  <si>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</si>
  <si>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</si>
  <si>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</si>
  <si>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</si>
  <si>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</si>
  <si>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</si>
  <si>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</si>
  <si>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</si>
  <si>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</si>
  <si>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</si>
  <si>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</si>
  <si>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</si>
  <si>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</si>
  <si>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</si>
  <si>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</si>
  <si>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</si>
  <si>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</si>
  <si>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</si>
  <si>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</si>
  <si>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</si>
  <si>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</si>
  <si>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</si>
  <si>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</si>
  <si>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</si>
  <si>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</si>
  <si>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</si>
  <si>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</si>
  <si>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</si>
  <si>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</si>
  <si>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</si>
  <si>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</si>
  <si>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</si>
  <si>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</si>
  <si>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</si>
  <si>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</si>
  <si>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</si>
  <si>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</si>
  <si>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</si>
  <si>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</si>
  <si>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</si>
  <si>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</si>
  <si>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</si>
  <si>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</si>
  <si>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</si>
  <si>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</si>
  <si>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</si>
  <si>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</si>
  <si>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</si>
  <si>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</si>
  <si>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</si>
  <si>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</si>
  <si>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</si>
  <si>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</si>
  <si>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</si>
  <si>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</si>
  <si>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</si>
  <si>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</si>
  <si>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</si>
  <si>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</si>
  <si>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</si>
  <si>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</si>
  <si>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</si>
  <si>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</si>
  <si>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</si>
  <si>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</si>
  <si>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</si>
  <si>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</si>
  <si>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</si>
  <si>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</si>
  <si>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</si>
  <si>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</si>
  <si>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</si>
  <si>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</si>
  <si>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</si>
  <si>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</si>
  <si>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</si>
  <si>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</si>
  <si>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</si>
  <si>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</si>
  <si>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</si>
  <si>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</si>
  <si>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</si>
  <si>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</si>
  <si>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</si>
  <si>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</si>
  <si>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</si>
  <si>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</si>
  <si>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</si>
  <si>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</si>
  <si>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</si>
  <si>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</si>
  <si>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</si>
  <si>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</si>
  <si>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</si>
  <si>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</si>
  <si>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</si>
  <si>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</si>
  <si>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</si>
  <si>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</si>
  <si>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</si>
  <si>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</si>
  <si>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</si>
  <si>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</si>
  <si>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</si>
  <si>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</si>
  <si>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</si>
  <si>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</si>
  <si>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</si>
  <si>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</si>
  <si>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</si>
  <si>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</si>
  <si>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</si>
  <si>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</si>
  <si>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</si>
  <si>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</si>
  <si>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</si>
  <si>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</si>
  <si>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</si>
  <si>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</si>
  <si>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</si>
  <si>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</si>
  <si>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</si>
  <si>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</si>
  <si>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</si>
  <si>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</si>
  <si>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</si>
  <si>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</si>
  <si>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</si>
  <si>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</si>
  <si>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</si>
  <si>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</si>
  <si>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</si>
  <si>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</si>
  <si>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</si>
  <si>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</si>
  <si>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</si>
  <si>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</si>
  <si>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</si>
  <si>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</si>
  <si>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</si>
  <si>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</si>
  <si>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</si>
  <si>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</si>
  <si>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</si>
  <si>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</si>
  <si>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</si>
  <si>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</si>
  <si>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</si>
  <si>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</si>
  <si>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</si>
  <si>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</si>
  <si>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</si>
  <si>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</si>
  <si>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</si>
  <si>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</si>
  <si>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</si>
  <si>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</si>
  <si>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</si>
  <si>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</si>
  <si>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</si>
  <si>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</si>
  <si>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</si>
  <si>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</si>
  <si>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</si>
  <si>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</si>
  <si>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</si>
  <si>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</si>
  <si>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</si>
  <si>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</si>
  <si>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</si>
  <si>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</si>
  <si>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</si>
  <si>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</si>
  <si>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</si>
  <si>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</si>
  <si>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</si>
  <si>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</si>
  <si>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</si>
  <si>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</si>
  <si>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</si>
  <si>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</si>
  <si>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</si>
  <si>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</si>
  <si>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</si>
  <si>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</si>
  <si>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</si>
  <si>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</si>
  <si>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</si>
  <si>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</si>
  <si>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</si>
  <si>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</si>
  <si>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</si>
  <si>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</si>
  <si>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</si>
  <si>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</si>
  <si>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</si>
  <si>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</si>
  <si>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</si>
  <si>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</si>
  <si>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</si>
  <si>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</si>
  <si>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</si>
  <si>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</si>
  <si>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</si>
  <si>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</si>
  <si>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</si>
  <si>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</si>
  <si>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</si>
  <si>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</si>
  <si>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</si>
  <si>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</si>
  <si>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</si>
  <si>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</si>
  <si>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</si>
  <si>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</si>
  <si>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</si>
  <si>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</si>
  <si>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</si>
  <si>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</si>
  <si>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</si>
  <si>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</si>
  <si>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</si>
  <si>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</si>
  <si>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</si>
  <si>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</si>
  <si>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</si>
  <si>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</si>
  <si>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</si>
  <si>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</si>
  <si>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</si>
  <si>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</si>
  <si>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</si>
  <si>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</si>
  <si>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</si>
  <si>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</si>
  <si>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</si>
  <si>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</si>
  <si>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</si>
  <si>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</si>
  <si>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</si>
  <si>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</si>
  <si>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</si>
  <si>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</si>
  <si>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</si>
  <si>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</si>
  <si>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</si>
  <si>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</si>
  <si>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</si>
  <si>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</si>
  <si>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</si>
  <si>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</si>
  <si>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</si>
  <si>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</si>
  <si>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</si>
  <si>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</si>
  <si>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</si>
  <si>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</si>
  <si>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</si>
  <si>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</si>
  <si>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</si>
  <si>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</si>
  <si>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</si>
  <si>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</si>
  <si>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</si>
  <si>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</si>
  <si>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</si>
  <si>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</si>
  <si>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</si>
  <si>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</si>
  <si>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</si>
  <si>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</si>
  <si>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</si>
  <si>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</si>
  <si>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</si>
  <si>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</si>
  <si>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</si>
  <si>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</si>
  <si>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</si>
  <si>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</si>
  <si>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</si>
  <si>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</si>
  <si>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</si>
  <si>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</si>
  <si>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</si>
  <si>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</si>
  <si>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</si>
  <si>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</si>
  <si>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</si>
  <si>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</si>
  <si>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</si>
  <si>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</si>
  <si>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</si>
  <si>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</si>
  <si>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</si>
  <si>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</si>
  <si>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</si>
  <si>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</si>
  <si>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</si>
  <si>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</si>
  <si>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</si>
  <si>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</si>
  <si>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</si>
  <si>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</si>
  <si>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</si>
  <si>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</si>
  <si>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</si>
  <si>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</si>
  <si>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</si>
  <si>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</si>
  <si>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</si>
  <si>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</si>
  <si>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</si>
  <si>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</si>
  <si>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</si>
  <si>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</si>
  <si>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</si>
  <si>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</si>
  <si>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</si>
  <si>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</si>
  <si>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</si>
  <si>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</si>
  <si>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</si>
  <si>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</si>
  <si>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</si>
  <si>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</si>
  <si>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</si>
  <si>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</si>
  <si>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</si>
  <si>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</si>
  <si>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</si>
  <si>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</si>
  <si>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</si>
  <si>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</si>
  <si>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</si>
  <si>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</si>
  <si>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</si>
  <si>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</si>
  <si>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</si>
  <si>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</si>
  <si>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</si>
  <si>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</si>
  <si>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</si>
  <si>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</si>
  <si>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</si>
  <si>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</si>
  <si>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</si>
  <si>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</si>
  <si>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</si>
  <si>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</si>
  <si>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</si>
  <si>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</si>
  <si>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</si>
  <si>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</si>
  <si>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</si>
  <si>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</si>
  <si>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</si>
  <si>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</si>
  <si>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</si>
  <si>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</si>
  <si>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</si>
  <si>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</si>
  <si>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</si>
  <si>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</si>
  <si>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</si>
  <si>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</si>
  <si>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</si>
  <si>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</si>
  <si>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</si>
  <si>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</si>
  <si>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</si>
  <si>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</si>
  <si>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</si>
  <si>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</si>
  <si>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</si>
  <si>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</si>
  <si>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</si>
  <si>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</si>
  <si>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</si>
  <si>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</si>
  <si>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</si>
  <si>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</si>
  <si>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</si>
  <si>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</si>
  <si>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</si>
  <si>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</si>
  <si>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</si>
  <si>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</si>
  <si>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</si>
  <si>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</si>
  <si>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</si>
  <si>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</si>
  <si>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</si>
  <si>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</si>
  <si>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</si>
  <si>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</si>
  <si>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</si>
  <si>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</si>
  <si>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</si>
  <si>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</si>
  <si>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</si>
  <si>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</si>
  <si>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</si>
  <si>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</si>
  <si>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</si>
  <si>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</si>
  <si>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</si>
  <si>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</si>
  <si>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</si>
  <si>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</si>
  <si>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</si>
  <si>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</si>
  <si>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</si>
  <si>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</si>
  <si>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</si>
  <si>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</si>
  <si>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</si>
  <si>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</si>
  <si>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</si>
  <si>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</si>
  <si>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</si>
  <si>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</si>
  <si>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</si>
  <si>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</si>
  <si>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</si>
  <si>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</si>
  <si>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</si>
  <si>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</si>
  <si>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</si>
  <si>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</si>
  <si>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</si>
  <si>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</si>
  <si>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</si>
  <si>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</si>
  <si>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</si>
  <si>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</si>
  <si>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</si>
  <si>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</si>
  <si>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</si>
  <si>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</si>
  <si>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</si>
  <si>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</si>
  <si>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</si>
  <si>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</si>
  <si>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</si>
  <si>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</si>
  <si>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</si>
  <si>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</si>
  <si>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</si>
  <si>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</si>
  <si>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</si>
  <si>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</si>
  <si>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</si>
  <si>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</si>
  <si>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</si>
  <si>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</si>
  <si>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</si>
  <si>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</si>
  <si>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</si>
  <si>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</si>
  <si>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</si>
  <si>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</si>
  <si>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</si>
  <si>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</si>
  <si>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</si>
  <si>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</si>
  <si>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</si>
  <si>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</si>
  <si>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</si>
  <si>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</si>
  <si>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</si>
  <si>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</si>
  <si>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</si>
  <si>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</si>
  <si>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</si>
  <si>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</si>
  <si>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</si>
  <si>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</si>
  <si>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</si>
  <si>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</si>
  <si>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</si>
  <si>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</si>
  <si>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</si>
  <si>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</si>
  <si>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</si>
  <si>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</si>
  <si>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</si>
  <si>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</si>
  <si>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</si>
  <si>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</si>
  <si>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</si>
  <si>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</si>
  <si>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</si>
  <si>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</si>
  <si>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</si>
  <si>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</si>
  <si>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</si>
  <si>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</si>
  <si>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</si>
  <si>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</si>
  <si>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</si>
  <si>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</si>
  <si>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</si>
  <si>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</si>
  <si>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</si>
  <si>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</si>
  <si>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</si>
  <si>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</si>
  <si>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</si>
  <si>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</si>
  <si>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</si>
  <si>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</si>
  <si>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</si>
  <si>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</si>
  <si>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</si>
  <si>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</si>
  <si>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</si>
  <si>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</si>
  <si>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</si>
  <si>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</si>
  <si>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</si>
  <si>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</si>
  <si>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</si>
  <si>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</si>
  <si>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</si>
  <si>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</si>
  <si>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</si>
  <si>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</si>
  <si>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</si>
  <si>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</si>
  <si>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</si>
  <si>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</si>
  <si>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</si>
  <si>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</si>
  <si>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</si>
  <si>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</si>
  <si>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</si>
  <si>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</si>
  <si>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</si>
  <si>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</si>
  <si>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</si>
  <si>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</si>
  <si>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</si>
  <si>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</si>
  <si>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</si>
  <si>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</si>
  <si>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</si>
  <si>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</si>
  <si>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</si>
  <si>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</si>
  <si>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</si>
  <si>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</si>
  <si>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</si>
  <si>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</si>
  <si>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</si>
  <si>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</si>
  <si>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</si>
  <si>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</si>
  <si>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</si>
  <si>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</si>
  <si>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</si>
  <si>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</si>
  <si>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</si>
  <si>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</si>
  <si>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</si>
  <si>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</si>
  <si>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</si>
  <si>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</si>
  <si>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</si>
  <si>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</si>
  <si>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</si>
  <si>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</si>
  <si>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</si>
  <si>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</si>
  <si>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</si>
  <si>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</si>
  <si>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</si>
  <si>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</si>
  <si>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</si>
  <si>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</si>
  <si>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</si>
  <si>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</si>
  <si>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</si>
  <si>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</si>
  <si>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</si>
  <si>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</si>
  <si>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</si>
  <si>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</si>
  <si>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</si>
  <si>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</si>
  <si>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</si>
  <si>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</si>
  <si>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</si>
  <si>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</si>
  <si>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</si>
  <si>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</si>
  <si>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</si>
  <si>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</si>
  <si>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</si>
  <si>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</si>
  <si>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</si>
  <si>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</si>
  <si>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</si>
  <si>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</si>
  <si>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</si>
  <si>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</si>
  <si>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</si>
  <si>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</si>
  <si>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</si>
  <si>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</si>
  <si>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</si>
  <si>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</si>
  <si>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</si>
  <si>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</si>
  <si>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</si>
  <si>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</si>
  <si>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</si>
  <si>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</si>
  <si>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</si>
  <si>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</si>
  <si>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</si>
  <si>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</si>
  <si>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</si>
  <si>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</si>
  <si>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</si>
  <si>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</si>
  <si>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</si>
  <si>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</si>
  <si>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</si>
  <si>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</si>
  <si>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</si>
  <si>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</si>
  <si>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</si>
  <si>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</si>
  <si>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</si>
  <si>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</si>
  <si>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</si>
  <si>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</si>
  <si>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</si>
  <si>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</si>
  <si>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</si>
  <si>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</si>
  <si>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</si>
  <si>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</si>
  <si>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</si>
  <si>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</si>
  <si>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</si>
  <si>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</si>
  <si>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</si>
  <si>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</si>
  <si>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</si>
  <si>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</si>
  <si>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</si>
  <si>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</si>
  <si>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</si>
  <si>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</si>
  <si>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</si>
  <si>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</si>
  <si>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</si>
  <si>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</si>
  <si>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</si>
  <si>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</si>
  <si>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</si>
  <si>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</si>
  <si>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</si>
  <si>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</si>
  <si>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</si>
  <si>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</si>
  <si>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</si>
  <si>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</si>
  <si>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</si>
  <si>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</si>
  <si>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</si>
  <si>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</si>
  <si>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</si>
  <si>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</si>
  <si>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</si>
  <si>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</si>
  <si>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</si>
  <si>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</si>
  <si>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</si>
  <si>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</si>
  <si>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</si>
  <si>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</si>
  <si>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</si>
  <si>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</si>
  <si>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</si>
  <si>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</si>
  <si>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</si>
  <si>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</si>
  <si>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</si>
  <si>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</si>
  <si>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</si>
  <si>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</si>
  <si>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</si>
  <si>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</si>
  <si>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</si>
  <si>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</si>
  <si>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</si>
  <si>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</si>
  <si>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</si>
  <si>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</si>
  <si>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</si>
  <si>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</si>
  <si>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</si>
  <si>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</si>
  <si>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</si>
  <si>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</si>
  <si>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</si>
  <si>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</si>
  <si>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</si>
  <si>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</si>
  <si>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</si>
  <si>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</si>
  <si>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</si>
  <si>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</si>
  <si>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</si>
  <si>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</si>
  <si>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</si>
  <si>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</si>
  <si>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</si>
  <si>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</si>
  <si>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</si>
  <si>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</si>
  <si>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</si>
  <si>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</si>
  <si>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</si>
  <si>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</si>
  <si>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</si>
  <si>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</si>
  <si>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</si>
  <si>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</si>
  <si>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</si>
  <si>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</si>
  <si>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</si>
  <si>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</si>
  <si>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</si>
  <si>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</si>
  <si>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</si>
  <si>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</si>
  <si>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</si>
  <si>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</si>
  <si>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</si>
  <si>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</si>
  <si>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</si>
  <si>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</si>
  <si>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</si>
  <si>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</si>
  <si>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</si>
  <si>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</si>
  <si>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</si>
  <si>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</si>
  <si>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</si>
  <si>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</si>
  <si>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</si>
  <si>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</si>
  <si>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</si>
  <si>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</si>
  <si>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</si>
  <si>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</si>
  <si>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</si>
  <si>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</si>
  <si>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</si>
  <si>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</si>
  <si>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</si>
  <si>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</si>
  <si>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</si>
  <si>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</si>
  <si>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</si>
  <si>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</si>
  <si>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</si>
  <si>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</si>
  <si>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</si>
  <si>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</si>
  <si>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</si>
  <si>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</si>
  <si>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</si>
  <si>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</si>
  <si>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</si>
  <si>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</si>
  <si>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</si>
  <si>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</si>
  <si>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</si>
  <si>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</si>
  <si>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</si>
  <si>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</si>
  <si>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</si>
  <si>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</si>
  <si>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</si>
  <si>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</si>
  <si>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</si>
  <si>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</si>
  <si>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</si>
  <si>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</si>
  <si>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</si>
  <si>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</si>
  <si>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</si>
  <si>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</si>
  <si>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</si>
  <si>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</si>
  <si>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</si>
  <si>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</si>
  <si>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</si>
  <si>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</si>
  <si>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</si>
  <si>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</si>
  <si>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</si>
  <si>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</si>
  <si>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</si>
  <si>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</si>
  <si>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</si>
  <si>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</si>
  <si>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</si>
  <si>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</si>
  <si>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</si>
  <si>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</si>
  <si>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</si>
  <si>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</si>
  <si>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</si>
  <si>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</si>
  <si>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</si>
  <si>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</si>
  <si>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</si>
  <si>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</si>
  <si>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</si>
  <si>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</si>
  <si>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</si>
  <si>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</si>
  <si>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</si>
  <si>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</si>
  <si>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</si>
  <si>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</si>
  <si>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</si>
  <si>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</si>
  <si>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</si>
  <si>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</si>
  <si>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</si>
  <si>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</si>
  <si>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</si>
  <si>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</si>
  <si>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</si>
  <si>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</si>
  <si>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</si>
  <si>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</si>
  <si>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</si>
  <si>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</si>
  <si>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</si>
  <si>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</si>
  <si>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</si>
  <si>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</si>
  <si>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</si>
  <si>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</si>
  <si>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</si>
  <si>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</si>
  <si>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</si>
  <si>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</si>
  <si>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</si>
  <si>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</si>
  <si>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</si>
  <si>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</si>
  <si>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</si>
  <si>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</si>
  <si>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</si>
  <si>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</si>
  <si>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</si>
  <si>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</si>
  <si>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</si>
  <si>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</si>
  <si>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</si>
  <si>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</si>
  <si>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</si>
  <si>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</si>
  <si>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</si>
  <si>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</si>
  <si>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</si>
  <si>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</si>
  <si>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</si>
  <si>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</si>
  <si>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</si>
  <si>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</si>
  <si>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</si>
  <si>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</si>
  <si>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</si>
  <si>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</si>
  <si>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</si>
  <si>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</si>
  <si>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</si>
  <si>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</si>
  <si>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</si>
  <si>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</si>
  <si>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</si>
  <si>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</si>
  <si>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</si>
  <si>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</si>
  <si>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</si>
  <si>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</si>
  <si>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</si>
  <si>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</si>
  <si>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</si>
  <si>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</si>
  <si>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</si>
  <si>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</si>
  <si>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</si>
  <si>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</si>
  <si>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</si>
  <si>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</si>
  <si>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</si>
  <si>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</si>
  <si>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</si>
  <si>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</si>
  <si>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</si>
  <si>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</si>
  <si>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</si>
  <si>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</si>
  <si>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</si>
  <si>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</si>
  <si>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</si>
  <si>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</si>
  <si>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</si>
  <si>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</si>
  <si>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</si>
  <si>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</si>
  <si>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</si>
  <si>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</si>
  <si>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</si>
  <si>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</si>
  <si>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</si>
  <si>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</si>
  <si>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</si>
  <si>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</si>
  <si>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</si>
  <si>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</si>
  <si>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</si>
  <si>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</si>
  <si>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</si>
  <si>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</si>
  <si>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</si>
  <si>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</si>
  <si>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</si>
  <si>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</si>
  <si>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</si>
  <si>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</si>
  <si>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</si>
  <si>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</si>
  <si>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</si>
  <si>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</si>
  <si>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</si>
  <si>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</si>
  <si>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</si>
  <si>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</si>
  <si>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</si>
  <si>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</si>
  <si>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</si>
  <si>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</si>
  <si>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</si>
  <si>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</si>
  <si>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</si>
  <si>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</si>
  <si>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</si>
  <si>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</si>
  <si>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</si>
  <si>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</si>
  <si>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</si>
  <si>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</si>
  <si>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</si>
  <si>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</si>
  <si>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</si>
  <si>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</si>
  <si>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</si>
  <si>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</si>
  <si>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</si>
  <si>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</si>
  <si>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</si>
  <si>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</si>
  <si>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</si>
  <si>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</si>
  <si>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</si>
  <si>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</si>
  <si>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</si>
  <si>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</si>
  <si>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</si>
  <si>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</si>
  <si>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</si>
  <si>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</si>
  <si>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</si>
  <si>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</si>
  <si>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</si>
  <si>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</si>
  <si>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</si>
  <si>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</si>
  <si>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</si>
  <si>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</si>
  <si>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</si>
  <si>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</si>
  <si>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</si>
  <si>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</si>
  <si>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</si>
  <si>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</si>
  <si>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</si>
  <si>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</si>
  <si>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</si>
  <si>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</si>
  <si>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</si>
  <si>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</si>
  <si>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</si>
  <si>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</si>
  <si>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</si>
  <si>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</si>
  <si>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</si>
  <si>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</si>
  <si>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</si>
  <si>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</si>
  <si>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</si>
  <si>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</si>
  <si>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</si>
  <si>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</si>
  <si>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</si>
  <si>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</si>
  <si>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</si>
  <si>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</si>
  <si>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</si>
  <si>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</si>
  <si>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</si>
  <si>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</si>
  <si>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</si>
  <si>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</si>
  <si>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</si>
  <si>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</si>
  <si>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</si>
  <si>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</si>
  <si>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</si>
  <si>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</si>
  <si>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</si>
  <si>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</si>
  <si>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</si>
  <si>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</si>
  <si>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</si>
  <si>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</si>
  <si>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</si>
  <si>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</si>
  <si>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</si>
  <si>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</si>
  <si>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</si>
  <si>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</si>
  <si>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</si>
  <si>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</si>
  <si>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</si>
  <si>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</si>
  <si>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</si>
  <si>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</si>
  <si>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</si>
  <si>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</si>
  <si>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</si>
  <si>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</si>
  <si>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</si>
  <si>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</si>
  <si>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</si>
  <si>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</si>
  <si>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</si>
  <si>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</si>
  <si>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</si>
  <si>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</si>
  <si>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</si>
  <si>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</si>
  <si>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</si>
  <si>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</si>
  <si>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</si>
  <si>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</si>
  <si>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</si>
  <si>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</si>
  <si>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</si>
  <si>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</si>
  <si>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</si>
  <si>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</si>
  <si>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</si>
  <si>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</si>
  <si>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</si>
  <si>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</si>
  <si>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</si>
  <si>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</si>
  <si>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</si>
  <si>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</si>
  <si>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</si>
  <si>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</si>
  <si>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</si>
  <si>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</si>
  <si>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</si>
  <si>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</si>
  <si>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</si>
  <si>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</si>
  <si>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</si>
  <si>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</si>
  <si>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</si>
  <si>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</si>
  <si>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</si>
  <si>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</si>
  <si>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</si>
  <si>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</si>
  <si>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</si>
  <si>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</si>
  <si>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</si>
  <si>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</si>
  <si>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</si>
  <si>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</si>
  <si>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</si>
  <si>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</si>
  <si>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</si>
  <si>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</si>
  <si>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</si>
  <si>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</si>
  <si>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</si>
  <si>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</si>
  <si>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</si>
  <si>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</si>
  <si>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</si>
  <si>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</si>
  <si>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</si>
  <si>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</si>
  <si>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</si>
  <si>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</si>
  <si>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</si>
  <si>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</si>
  <si>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</si>
  <si>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</si>
  <si>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</si>
  <si>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</si>
  <si>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</si>
  <si>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</si>
  <si>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</si>
  <si>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</si>
  <si>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</si>
  <si>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</si>
  <si>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</si>
  <si>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</si>
  <si>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</si>
  <si>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</si>
  <si>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</si>
  <si>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</si>
  <si>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</si>
  <si>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</si>
  <si>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</si>
  <si>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</si>
  <si>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</si>
  <si>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</si>
  <si>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</si>
  <si>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</si>
  <si>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</si>
  <si>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</si>
  <si>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</si>
  <si>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</si>
  <si>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</si>
  <si>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</si>
  <si>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</si>
  <si>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</si>
  <si>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</si>
  <si>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</si>
  <si>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</si>
  <si>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</si>
  <si>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</si>
  <si>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</si>
  <si>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</si>
  <si>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</si>
  <si>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</si>
  <si>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</si>
  <si>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</si>
  <si>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</si>
  <si>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</si>
  <si>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</si>
  <si>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</si>
  <si>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</si>
  <si>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</si>
  <si>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</si>
  <si>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</si>
  <si>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</si>
  <si>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</si>
  <si>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</si>
  <si>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</si>
  <si>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</si>
  <si>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</si>
  <si>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</si>
  <si>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</si>
  <si>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</si>
  <si>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</si>
  <si>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</si>
  <si>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</si>
  <si>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</si>
  <si>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</si>
  <si>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</si>
  <si>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</si>
  <si>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</si>
  <si>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</si>
  <si>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</si>
  <si>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</si>
  <si>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</si>
  <si>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</si>
  <si>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</si>
  <si>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</si>
  <si>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</si>
  <si>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</si>
  <si>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</si>
  <si>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</si>
  <si>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</si>
  <si>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</si>
  <si>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</si>
  <si>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</si>
  <si>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</si>
  <si>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</si>
  <si>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</si>
  <si>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</si>
  <si>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</si>
  <si>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</si>
  <si>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</si>
  <si>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</si>
  <si>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</si>
  <si>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</si>
  <si>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</si>
  <si>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</si>
  <si>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</si>
  <si>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</si>
  <si>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</si>
  <si>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</si>
  <si>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</si>
  <si>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</si>
  <si>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</si>
  <si>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</si>
  <si>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</si>
  <si>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</si>
  <si>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</si>
  <si>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</si>
  <si>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</si>
  <si>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</si>
  <si>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</si>
  <si>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</si>
  <si>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</si>
  <si>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</si>
  <si>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</si>
  <si>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</si>
  <si>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</si>
  <si>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</si>
  <si>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</si>
  <si>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</si>
  <si>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</si>
  <si>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</si>
  <si>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</si>
  <si>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</si>
  <si>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</si>
  <si>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</si>
  <si>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</si>
  <si>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</si>
  <si>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</si>
  <si>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</si>
  <si>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</si>
  <si>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</si>
  <si>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</si>
  <si>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</si>
  <si>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</si>
  <si>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</si>
  <si>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</si>
  <si>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</si>
  <si>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</si>
  <si>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</si>
  <si>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</si>
  <si>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</si>
  <si>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</si>
  <si>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</si>
  <si>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</si>
  <si>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</si>
  <si>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</si>
  <si>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</si>
  <si>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</si>
  <si>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</si>
  <si>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</si>
  <si>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</si>
  <si>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</si>
  <si>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</si>
  <si>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</si>
  <si>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</si>
  <si>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</si>
  <si>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</si>
  <si>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</si>
  <si>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</si>
  <si>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</si>
  <si>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</si>
  <si>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</si>
  <si>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</si>
  <si>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</si>
  <si>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</si>
  <si>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</si>
  <si>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</si>
  <si>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</si>
  <si>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</si>
  <si>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</si>
  <si>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</si>
  <si>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</si>
  <si>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</si>
  <si>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</si>
  <si>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</si>
  <si>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</si>
  <si>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</si>
  <si>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</si>
  <si>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</si>
  <si>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</si>
  <si>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</si>
  <si>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</si>
  <si>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</si>
  <si>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</si>
  <si>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</si>
  <si>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</si>
  <si>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</si>
  <si>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</si>
  <si>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</si>
  <si>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</si>
  <si>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</si>
  <si>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</si>
  <si>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</si>
  <si>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</si>
  <si>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</si>
  <si>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</si>
  <si>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</si>
  <si>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</si>
  <si>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</si>
  <si>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</si>
  <si>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</si>
  <si>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</si>
  <si>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</si>
  <si>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</si>
  <si>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</si>
  <si>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</si>
  <si>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</si>
  <si>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</si>
  <si>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</si>
  <si>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</si>
  <si>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</si>
  <si>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</si>
  <si>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</si>
  <si>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</si>
  <si>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</si>
  <si>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</si>
  <si>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</si>
  <si>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</si>
  <si>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</si>
  <si>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</si>
  <si>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</si>
  <si>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</si>
  <si>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</si>
  <si>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</si>
  <si>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</si>
  <si>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</si>
  <si>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</si>
  <si>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</si>
  <si>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</si>
  <si>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</si>
  <si>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</si>
  <si>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</si>
  <si>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</si>
  <si>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</si>
  <si>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</si>
  <si>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</si>
  <si>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</si>
  <si>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</si>
  <si>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</si>
  <si>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</si>
  <si>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</si>
  <si>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</si>
  <si>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</si>
  <si>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</si>
  <si>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</si>
  <si>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</si>
  <si>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</si>
  <si>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</si>
  <si>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</si>
  <si>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</si>
  <si>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</si>
  <si>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</si>
  <si>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</si>
  <si>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</si>
  <si>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</si>
  <si>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</si>
  <si>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</si>
  <si>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</si>
  <si>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</si>
  <si>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</si>
  <si>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</si>
  <si>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</si>
  <si>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</si>
  <si>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</si>
  <si>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</si>
  <si>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</si>
  <si>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</si>
  <si>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</si>
  <si>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</si>
  <si>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</si>
  <si>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</si>
  <si>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</si>
  <si>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</si>
  <si>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</si>
  <si>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</si>
  <si>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</si>
  <si>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</si>
  <si>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</si>
  <si>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</si>
  <si>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</si>
  <si>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</si>
  <si>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</si>
  <si>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</si>
  <si>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</si>
  <si>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</si>
  <si>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</si>
  <si>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</si>
  <si>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</si>
  <si>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</si>
  <si>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</si>
  <si>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</si>
  <si>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</si>
  <si>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</si>
  <si>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</si>
  <si>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</si>
  <si>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</si>
  <si>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</si>
  <si>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</si>
  <si>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</si>
  <si>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</si>
  <si>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</si>
  <si>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</si>
  <si>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</si>
  <si>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</si>
  <si>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</si>
  <si>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</si>
  <si>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</si>
  <si>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</si>
  <si>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</si>
  <si>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</si>
  <si>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</si>
  <si>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</si>
  <si>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</si>
  <si>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</si>
  <si>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</si>
  <si>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</si>
  <si>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</si>
  <si>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</si>
  <si>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</si>
  <si>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</si>
  <si>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</si>
  <si>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</si>
  <si>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</si>
  <si>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</si>
  <si>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</si>
  <si>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</si>
  <si>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</si>
  <si>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</si>
  <si>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</si>
  <si>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</si>
  <si>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</si>
  <si>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</si>
  <si>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</si>
  <si>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</si>
  <si>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</si>
  <si>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</si>
  <si>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</si>
  <si>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</si>
  <si>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</si>
  <si>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</si>
  <si>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</si>
  <si>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</si>
  <si>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</si>
  <si>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</si>
  <si>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</si>
  <si>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</si>
  <si>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</si>
  <si>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</si>
  <si>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</si>
  <si>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</si>
  <si>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</si>
  <si>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</si>
  <si>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</si>
  <si>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</si>
  <si>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</si>
  <si>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</si>
  <si>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</si>
  <si>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</si>
  <si>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</si>
  <si>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</si>
  <si>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</si>
  <si>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</si>
  <si>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</si>
  <si>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</si>
  <si>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</si>
  <si>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</si>
  <si>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</si>
  <si>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</si>
  <si>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</si>
  <si>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</si>
  <si>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</si>
  <si>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</si>
  <si>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</si>
  <si>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</si>
  <si>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</si>
  <si>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</si>
  <si>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</si>
  <si>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</si>
  <si>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</si>
  <si>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</si>
  <si>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</si>
  <si>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</si>
  <si>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</si>
  <si>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</si>
  <si>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</si>
  <si>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</si>
  <si>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</si>
  <si>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</si>
  <si>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</si>
  <si>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</si>
  <si>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</si>
  <si>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</si>
  <si>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</si>
  <si>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</si>
  <si>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</si>
  <si>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</si>
  <si>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</si>
  <si>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</si>
  <si>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</si>
  <si>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</si>
  <si>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</si>
  <si>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</si>
  <si>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</si>
  <si>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</si>
  <si>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</si>
  <si>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</si>
  <si>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</si>
  <si>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</si>
  <si>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</si>
  <si>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</si>
  <si>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</si>
  <si>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</si>
  <si>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</si>
  <si>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</si>
  <si>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</si>
  <si>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</si>
  <si>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</si>
  <si>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</si>
  <si>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</si>
  <si>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</si>
  <si>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</si>
  <si>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</si>
  <si>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</si>
  <si>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</si>
  <si>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</si>
  <si>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</si>
  <si>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</si>
  <si>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</si>
  <si>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</si>
  <si>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</si>
  <si>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</si>
  <si>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</si>
  <si>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</si>
  <si>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</si>
  <si>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</si>
  <si>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</si>
  <si>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</si>
  <si>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</si>
  <si>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</si>
  <si>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</si>
  <si>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</si>
  <si>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</si>
  <si>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</si>
  <si>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</si>
  <si>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</si>
  <si>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</si>
  <si>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</si>
  <si>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</si>
  <si>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</si>
  <si>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</si>
  <si>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</si>
  <si>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</si>
  <si>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</si>
  <si>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</si>
  <si>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</si>
  <si>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</si>
  <si>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</si>
  <si>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</si>
  <si>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</si>
  <si>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</si>
  <si>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</si>
  <si>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</si>
  <si>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</si>
  <si>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</si>
  <si>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</si>
  <si>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</si>
  <si>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</si>
  <si>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</si>
  <si>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</si>
  <si>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</si>
  <si>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</si>
  <si>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</si>
  <si>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</si>
  <si>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</si>
  <si>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</si>
  <si>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</si>
  <si>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</si>
  <si>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</si>
  <si>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</si>
  <si>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</si>
  <si>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</si>
  <si>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</si>
  <si>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</si>
  <si>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</si>
  <si>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</si>
  <si>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</si>
  <si>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</si>
  <si>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</si>
  <si>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</si>
  <si>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</si>
  <si>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</si>
  <si>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</si>
  <si>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</si>
  <si>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</si>
  <si>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</si>
  <si>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</si>
  <si>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</si>
  <si>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</si>
  <si>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</si>
  <si>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</si>
  <si>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</si>
  <si>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</si>
  <si>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</si>
  <si>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</si>
  <si>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</si>
  <si>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</si>
  <si>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</si>
  <si>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</si>
  <si>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</si>
  <si>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</si>
  <si>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</si>
  <si>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</si>
  <si>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</si>
  <si>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</si>
  <si>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</si>
  <si>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</si>
  <si>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</si>
  <si>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</si>
  <si>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</si>
  <si>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</si>
  <si>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</si>
  <si>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</si>
  <si>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</si>
  <si>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</si>
  <si>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</si>
  <si>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</si>
  <si>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</si>
  <si>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</si>
  <si>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</si>
  <si>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</si>
  <si>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</si>
  <si>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</si>
  <si>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</si>
  <si>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</si>
  <si>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</si>
  <si>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</si>
  <si>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</si>
  <si>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</si>
  <si>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</si>
  <si>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</si>
  <si>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</si>
  <si>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</si>
  <si>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</si>
  <si>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</si>
  <si>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</si>
  <si>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</si>
  <si>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</si>
  <si>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</si>
  <si>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</si>
  <si>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</si>
  <si>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</si>
  <si>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</si>
  <si>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</si>
  <si>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</si>
  <si>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</si>
  <si>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</si>
  <si>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</si>
  <si>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</si>
  <si>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</si>
  <si>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</si>
  <si>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</si>
  <si>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</si>
  <si>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</si>
  <si>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</si>
  <si>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</si>
  <si>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</si>
  <si>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</si>
  <si>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</si>
  <si>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</si>
  <si>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</si>
  <si>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</si>
  <si>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</si>
  <si>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</si>
  <si>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</si>
  <si>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</si>
  <si>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</si>
  <si>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</si>
  <si>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</si>
  <si>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</si>
  <si>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</si>
  <si>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</si>
  <si>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</si>
  <si>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</si>
  <si>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</si>
  <si>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</si>
  <si>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</si>
  <si>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</si>
  <si>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</si>
  <si>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</si>
  <si>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</si>
  <si>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</si>
  <si>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</si>
  <si>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</si>
  <si>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</si>
  <si>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</si>
  <si>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</si>
  <si>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</si>
  <si>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</si>
  <si>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</si>
  <si>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</si>
  <si>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</si>
  <si>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</si>
  <si>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</si>
  <si>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</si>
  <si>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</si>
  <si>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</si>
  <si>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</si>
  <si>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</si>
  <si>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</si>
  <si>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</si>
  <si>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</si>
  <si>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</si>
  <si>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</si>
  <si>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</si>
  <si>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</si>
  <si>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</si>
  <si>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</si>
  <si>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</si>
  <si>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</si>
  <si>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</si>
  <si>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</si>
  <si>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</si>
  <si>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</si>
  <si>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</si>
  <si>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</si>
  <si>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</si>
  <si>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</si>
  <si>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</si>
  <si>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</si>
  <si>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</si>
  <si>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</si>
  <si>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</si>
  <si>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</si>
  <si>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</si>
  <si>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</si>
  <si>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</si>
  <si>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</si>
  <si>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</si>
  <si>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</si>
  <si>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</si>
  <si>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</si>
  <si>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</si>
  <si>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</si>
  <si>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</si>
  <si>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</si>
  <si>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</si>
  <si>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</si>
  <si>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</si>
  <si>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</si>
  <si>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</si>
  <si>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</si>
  <si>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</si>
  <si>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</si>
  <si>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</si>
  <si>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</si>
  <si>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</si>
  <si>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</si>
  <si>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</si>
  <si>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</si>
  <si>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</si>
  <si>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</si>
  <si>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</si>
  <si>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</si>
  <si>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</si>
  <si>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</si>
  <si>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</si>
  <si>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</si>
  <si>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</si>
  <si>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</si>
  <si>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</si>
  <si>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</si>
  <si>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</si>
  <si>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</si>
  <si>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</si>
  <si>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</si>
  <si>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</si>
  <si>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</si>
  <si>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</si>
  <si>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</si>
  <si>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</si>
  <si>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</si>
  <si>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</si>
  <si>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</si>
  <si>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</si>
  <si>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</si>
  <si>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</si>
  <si>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</si>
  <si>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</si>
  <si>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</si>
  <si>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</si>
  <si>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</si>
  <si>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</si>
  <si>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</si>
  <si>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</si>
  <si>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</si>
  <si>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</si>
  <si>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</si>
  <si>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</si>
  <si>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</si>
  <si>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</si>
  <si>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</si>
  <si>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</si>
  <si>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</si>
  <si>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</si>
  <si>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</si>
  <si>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</si>
  <si>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</si>
  <si>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</si>
  <si>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</si>
  <si>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</si>
  <si>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</si>
  <si>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</si>
  <si>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</si>
  <si>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</si>
  <si>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</si>
  <si>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</si>
  <si>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</si>
  <si>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</si>
  <si>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</si>
  <si>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</si>
  <si>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</si>
  <si>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</si>
  <si>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</si>
  <si>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</si>
  <si>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</si>
  <si>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</si>
  <si>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</si>
  <si>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</si>
  <si>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</si>
  <si>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</si>
  <si>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</si>
  <si>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</si>
  <si>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</si>
  <si>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</si>
  <si>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</si>
  <si>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</si>
  <si>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</si>
  <si>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</si>
  <si>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</si>
  <si>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</si>
  <si>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</si>
  <si>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</si>
  <si>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</si>
  <si>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</si>
  <si>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</si>
  <si>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</si>
  <si>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</si>
  <si>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</si>
  <si>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</si>
  <si>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</si>
  <si>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</si>
  <si>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</si>
  <si>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</si>
  <si>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</si>
  <si>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</si>
  <si>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</si>
  <si>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</si>
  <si>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</si>
  <si>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</si>
  <si>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</si>
  <si>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</si>
  <si>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</si>
  <si>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</si>
  <si>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</si>
  <si>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</si>
  <si>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</si>
  <si>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</si>
  <si>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</si>
  <si>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</si>
  <si>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</si>
  <si>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</si>
  <si>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</si>
  <si>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</si>
  <si>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</si>
  <si>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</si>
  <si>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</si>
  <si>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</si>
  <si>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</si>
  <si>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</si>
  <si>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</si>
  <si>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</si>
  <si>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</si>
  <si>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</si>
  <si>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</si>
  <si>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</si>
  <si>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</si>
  <si>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</si>
  <si>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</si>
  <si>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</si>
  <si>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</si>
  <si>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</si>
  <si>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</si>
  <si>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</si>
  <si>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</si>
  <si>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</si>
  <si>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</si>
  <si>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</si>
  <si>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</si>
  <si>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</si>
  <si>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</si>
  <si>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</si>
  <si>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</si>
  <si>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</si>
  <si>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</si>
  <si>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</si>
  <si>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</si>
  <si>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</si>
  <si>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</si>
  <si>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</si>
  <si>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</si>
  <si>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</si>
  <si>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</si>
  <si>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</si>
  <si>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</si>
  <si>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</si>
  <si>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</si>
  <si>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</si>
  <si>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</si>
  <si>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</si>
  <si>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</si>
  <si>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</si>
  <si>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</si>
  <si>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</si>
  <si>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</si>
  <si>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</si>
  <si>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</si>
  <si>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</si>
  <si>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</si>
  <si>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</si>
  <si>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</si>
  <si>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</si>
  <si>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</si>
  <si>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</si>
  <si>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</si>
  <si>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</si>
  <si>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</si>
  <si>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</si>
  <si>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</si>
  <si>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</si>
  <si>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</si>
  <si>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</si>
  <si>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</si>
  <si>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</si>
  <si>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</si>
  <si>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</si>
  <si>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</si>
  <si>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</si>
  <si>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</si>
  <si>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</si>
  <si>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</si>
  <si>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</si>
  <si>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</si>
  <si>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</si>
  <si>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</si>
  <si>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</si>
  <si>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</si>
  <si>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</si>
  <si>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</si>
  <si>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</si>
  <si>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</si>
  <si>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</si>
  <si>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</si>
  <si>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</si>
  <si>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</si>
  <si>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</si>
  <si>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</si>
  <si>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</si>
  <si>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</si>
  <si>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</si>
  <si>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</si>
  <si>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</si>
  <si>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</si>
  <si>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</si>
  <si>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</si>
  <si>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</si>
  <si>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</si>
  <si>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</si>
  <si>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</si>
  <si>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</si>
  <si>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</si>
  <si>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</si>
  <si>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</si>
  <si>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</si>
  <si>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</si>
  <si>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</si>
  <si>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</si>
  <si>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</si>
  <si>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</si>
  <si>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</si>
  <si>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</si>
  <si>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</si>
  <si>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</si>
  <si>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</si>
  <si>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</si>
  <si>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</si>
  <si>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</si>
  <si>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</si>
  <si>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</si>
  <si>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</si>
  <si>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</si>
  <si>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</si>
  <si>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</si>
  <si>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</si>
  <si>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</si>
  <si>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</si>
  <si>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</si>
  <si>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</si>
  <si>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</si>
  <si>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</si>
  <si>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</si>
  <si>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</si>
  <si>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</si>
  <si>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</si>
  <si>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</si>
  <si>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</si>
  <si>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</si>
  <si>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</si>
  <si>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</si>
  <si>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</si>
  <si>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</si>
  <si>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</si>
  <si>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</si>
  <si>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</si>
  <si>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</si>
  <si>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</si>
  <si>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</si>
  <si>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</si>
  <si>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</si>
  <si>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</si>
  <si>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</si>
  <si>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</si>
  <si>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</si>
  <si>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</si>
  <si>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</si>
  <si>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</si>
  <si>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</si>
  <si>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</si>
  <si>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</si>
  <si>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</si>
  <si>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</si>
  <si>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</si>
  <si>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</si>
  <si>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</si>
  <si>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</si>
  <si>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</si>
  <si>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</si>
  <si>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</si>
  <si>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</si>
  <si>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</si>
  <si>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</si>
  <si>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</si>
  <si>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</si>
  <si>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</si>
  <si>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</si>
  <si>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</si>
  <si>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</si>
  <si>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</si>
  <si>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</si>
  <si>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</si>
  <si>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</si>
  <si>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</si>
  <si>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</si>
  <si>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</si>
  <si>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</si>
  <si>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</si>
  <si>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</si>
  <si>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</si>
  <si>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</si>
  <si>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</si>
  <si>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</si>
  <si>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</si>
  <si>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</si>
  <si>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</si>
  <si>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</si>
  <si>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</si>
  <si>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</si>
  <si>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</si>
  <si>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</si>
  <si>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</si>
  <si>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</si>
  <si>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</si>
  <si>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</si>
  <si>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</si>
  <si>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</si>
  <si>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</si>
  <si>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</si>
  <si>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</si>
  <si>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</si>
  <si>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</si>
  <si>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</si>
  <si>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</si>
  <si>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</si>
  <si>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</si>
  <si>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</si>
  <si>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</si>
  <si>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</si>
  <si>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</si>
  <si>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</si>
  <si>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</si>
  <si>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</si>
  <si>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</si>
  <si>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</si>
  <si>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</si>
  <si>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</si>
  <si>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</si>
  <si>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</si>
  <si>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</si>
  <si>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</si>
  <si>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</si>
  <si>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</si>
  <si>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</si>
  <si>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</si>
  <si>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</si>
  <si>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</si>
  <si>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</si>
  <si>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</si>
  <si>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</si>
  <si>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</si>
  <si>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</si>
  <si>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</si>
  <si>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</si>
  <si>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</si>
  <si>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</si>
  <si>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</si>
  <si>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</si>
  <si>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</si>
  <si>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</si>
  <si>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</si>
  <si>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</si>
  <si>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</si>
  <si>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</si>
  <si>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</si>
  <si>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</si>
  <si>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</si>
  <si>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</si>
  <si>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</si>
  <si>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</si>
  <si>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</si>
  <si>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</si>
  <si>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</si>
  <si>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</si>
  <si>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</si>
  <si>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</si>
  <si>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</si>
  <si>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</si>
  <si>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</si>
  <si>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</si>
  <si>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</si>
  <si>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</si>
  <si>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</si>
  <si>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</si>
  <si>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</si>
  <si>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</si>
  <si>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</si>
  <si>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</si>
  <si>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</si>
  <si>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</si>
  <si>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</si>
  <si>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</si>
  <si>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</si>
  <si>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</si>
  <si>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</si>
  <si>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</si>
  <si>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</si>
  <si>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</si>
  <si>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</si>
  <si>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</si>
  <si>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</si>
  <si>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</si>
  <si>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</si>
  <si>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</si>
  <si>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</si>
  <si>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</si>
  <si>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</si>
  <si>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</si>
  <si>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</si>
  <si>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</si>
  <si>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</si>
  <si>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</si>
  <si>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</si>
  <si>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</si>
  <si>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</si>
  <si>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</si>
  <si>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</si>
  <si>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</si>
  <si>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</si>
  <si>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</si>
  <si>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</si>
  <si>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</si>
  <si>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</si>
  <si>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</si>
  <si>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</si>
  <si>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</si>
  <si>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</si>
  <si>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</si>
  <si>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</si>
  <si>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</si>
  <si>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</si>
  <si>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</si>
  <si>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</si>
  <si>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</si>
  <si>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</si>
  <si>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</si>
  <si>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</si>
  <si>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</si>
  <si>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</si>
  <si>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</si>
  <si>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</si>
  <si>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</si>
  <si>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</si>
  <si>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</si>
  <si>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</si>
  <si>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</si>
  <si>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</si>
  <si>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</si>
  <si>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</si>
  <si>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</si>
  <si>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</si>
  <si>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</si>
  <si>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</si>
  <si>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</si>
  <si>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</si>
  <si>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</si>
  <si>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</si>
  <si>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</si>
  <si>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</si>
  <si>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</si>
  <si>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</si>
  <si>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</si>
  <si>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</si>
  <si>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</si>
  <si>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</si>
  <si>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</si>
  <si>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</si>
  <si>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</si>
  <si>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</si>
  <si>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</si>
  <si>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</si>
  <si>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</si>
  <si>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</si>
  <si>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</si>
  <si>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</si>
  <si>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</si>
  <si>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</si>
  <si>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</si>
  <si>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</si>
  <si>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</si>
  <si>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</si>
  <si>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</si>
  <si>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</si>
  <si>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</si>
  <si>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</si>
  <si>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</si>
  <si>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</si>
  <si>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</si>
  <si>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</si>
  <si>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</si>
  <si>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</si>
  <si>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</si>
  <si>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</si>
  <si>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</si>
  <si>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</si>
  <si>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</si>
  <si>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</si>
  <si>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</si>
  <si>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</si>
  <si>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</si>
  <si>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</si>
  <si>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</si>
  <si>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</si>
  <si>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</si>
  <si>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</si>
  <si>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</si>
  <si>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</si>
  <si>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</si>
  <si>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</si>
  <si>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</si>
  <si>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</si>
  <si>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</si>
  <si>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</si>
  <si>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</si>
  <si>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</si>
  <si>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</si>
  <si>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</si>
  <si>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</si>
  <si>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</si>
  <si>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</si>
  <si>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</si>
  <si>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</si>
  <si>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</si>
  <si>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</si>
  <si>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</si>
  <si>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</si>
  <si>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</si>
  <si>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</si>
  <si>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</si>
  <si>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</si>
  <si>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</si>
  <si>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</si>
  <si>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</si>
  <si>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</si>
  <si>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</si>
  <si>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</si>
  <si>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</si>
  <si>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</si>
  <si>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</si>
  <si>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</si>
  <si>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</si>
  <si>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</si>
  <si>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</si>
  <si>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</si>
  <si>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</si>
  <si>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</si>
  <si>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</si>
  <si>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</si>
  <si>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</si>
  <si>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</si>
  <si>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</si>
  <si>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</si>
  <si>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</si>
  <si>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</si>
  <si>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</si>
  <si>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</si>
  <si>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</si>
  <si>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</si>
  <si>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</si>
  <si>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</si>
  <si>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</si>
  <si>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</si>
  <si>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</si>
  <si>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</si>
  <si>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</si>
  <si>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</si>
  <si>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</si>
  <si>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</si>
  <si>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</si>
  <si>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</si>
  <si>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</si>
  <si>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</si>
  <si>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</si>
  <si>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</si>
  <si>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</si>
  <si>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</si>
  <si>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</si>
  <si>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</si>
  <si>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</si>
  <si>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</si>
  <si>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</si>
  <si>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</si>
  <si>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</si>
  <si>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</si>
  <si>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</si>
  <si>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</si>
  <si>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</si>
  <si>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</si>
  <si>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</si>
  <si>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</si>
  <si>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</si>
  <si>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</si>
  <si>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</si>
  <si>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</si>
  <si>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</si>
  <si>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</si>
  <si>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</si>
  <si>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</si>
  <si>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</si>
  <si>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</si>
  <si>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</si>
  <si>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</si>
  <si>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</si>
  <si>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</si>
  <si>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</si>
  <si>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</si>
  <si>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</si>
  <si>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</si>
  <si>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</si>
  <si>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</si>
  <si>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</si>
  <si>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</si>
  <si>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</si>
  <si>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</si>
  <si>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</si>
  <si>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</si>
  <si>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</si>
  <si>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</si>
  <si>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</si>
  <si>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</si>
  <si>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</si>
  <si>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</si>
  <si>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</si>
  <si>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</si>
  <si>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</si>
  <si>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</si>
  <si>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</si>
  <si>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</si>
  <si>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</si>
  <si>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</si>
  <si>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</si>
  <si>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</si>
  <si>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</si>
  <si>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</si>
  <si>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</si>
  <si>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</si>
  <si>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</si>
  <si>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</si>
  <si>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</si>
  <si>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</si>
  <si>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</si>
  <si>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</si>
  <si>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</si>
  <si>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</si>
  <si>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</si>
  <si>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</si>
  <si>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</si>
  <si>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</si>
  <si>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</si>
  <si>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</si>
  <si>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</si>
  <si>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</si>
  <si>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</si>
  <si>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</si>
  <si>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</si>
  <si>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</si>
  <si>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</si>
  <si>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</si>
  <si>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</si>
  <si>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</si>
  <si>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</si>
  <si>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</si>
  <si>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</si>
  <si>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</si>
  <si>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</si>
  <si>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</si>
  <si>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</si>
  <si>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</si>
  <si>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</si>
  <si>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</si>
  <si>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</si>
  <si>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</si>
  <si>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</si>
  <si>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</si>
  <si>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</si>
  <si>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</si>
  <si>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</si>
  <si>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</si>
  <si>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</si>
  <si>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</si>
  <si>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</si>
  <si>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</si>
  <si>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</si>
  <si>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</si>
  <si>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</si>
  <si>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</si>
  <si>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</si>
  <si>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</si>
  <si>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</si>
  <si>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</si>
  <si>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</si>
  <si>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</si>
  <si>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</si>
  <si>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</si>
  <si>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</si>
  <si>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</si>
  <si>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</si>
  <si>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</si>
  <si>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</si>
  <si>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</si>
  <si>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</si>
  <si>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</si>
  <si>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</si>
  <si>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</si>
  <si>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</si>
  <si>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</si>
  <si>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</si>
  <si>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</si>
  <si>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</si>
  <si>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</si>
  <si>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</si>
  <si>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</si>
  <si>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</si>
  <si>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</si>
  <si>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</si>
  <si>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</si>
  <si>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</si>
  <si>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</si>
  <si>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</si>
  <si>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</si>
  <si>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</si>
  <si>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</si>
  <si>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</si>
  <si>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</si>
  <si>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</si>
  <si>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</si>
  <si>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</si>
  <si>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</si>
  <si>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</si>
  <si>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</si>
  <si>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</si>
  <si>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</si>
  <si>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</si>
  <si>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</si>
  <si>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</si>
  <si>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</si>
  <si>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</si>
  <si>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</si>
  <si>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</si>
  <si>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</si>
  <si>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</si>
  <si>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</si>
  <si>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</si>
  <si>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</si>
  <si>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</si>
  <si>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</si>
  <si>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</si>
  <si>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</si>
  <si>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</si>
  <si>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</si>
  <si>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</si>
  <si>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</si>
  <si>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</si>
  <si>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</si>
  <si>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</si>
  <si>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</si>
  <si>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</si>
  <si>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</si>
  <si>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</si>
  <si>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</si>
  <si>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</si>
  <si>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</si>
  <si>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</si>
  <si>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</si>
  <si>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</si>
  <si>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</si>
  <si>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</si>
  <si>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</si>
  <si>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</si>
  <si>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</si>
  <si>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</si>
  <si>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</si>
  <si>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</si>
  <si>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</si>
  <si>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</si>
  <si>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</si>
  <si>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</si>
  <si>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</si>
  <si>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</si>
  <si>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</si>
  <si>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</si>
  <si>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</si>
  <si>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</si>
  <si>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</si>
  <si>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</si>
  <si>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</si>
  <si>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</si>
  <si>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</si>
  <si>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</si>
  <si>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</si>
  <si>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</si>
  <si>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</si>
  <si>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</si>
  <si>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</si>
  <si>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</si>
  <si>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</si>
  <si>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</si>
  <si>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</si>
  <si>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</si>
  <si>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</si>
  <si>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</si>
  <si>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</si>
  <si>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</si>
  <si>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</si>
  <si>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</si>
  <si>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</si>
  <si>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</si>
  <si>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</si>
  <si>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</si>
  <si>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</si>
  <si>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</si>
  <si>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</si>
  <si>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</si>
  <si>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</si>
  <si>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</si>
  <si>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</si>
  <si>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</si>
  <si>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</si>
  <si>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</si>
  <si>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</si>
  <si>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</si>
  <si>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</si>
  <si>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</si>
  <si>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</si>
  <si>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</si>
  <si>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</si>
  <si>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</si>
  <si>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</si>
  <si>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</si>
  <si>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</si>
  <si>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</si>
  <si>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</si>
  <si>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</si>
  <si>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</si>
  <si>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</si>
  <si>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</si>
  <si>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</si>
  <si>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</si>
  <si>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</si>
  <si>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</si>
  <si>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</si>
  <si>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</si>
  <si>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</si>
  <si>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</si>
  <si>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</si>
  <si>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</si>
  <si>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</si>
  <si>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</si>
  <si>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</si>
  <si>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</si>
  <si>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</si>
  <si>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</si>
  <si>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</si>
  <si>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</si>
  <si>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</si>
  <si>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</si>
  <si>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</si>
  <si>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</si>
  <si>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</si>
  <si>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</si>
  <si>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</si>
  <si>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</si>
  <si>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</si>
  <si>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</si>
  <si>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</si>
  <si>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</si>
  <si>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</si>
  <si>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</si>
  <si>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</si>
  <si>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</si>
  <si>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</si>
  <si>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</si>
  <si>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</si>
  <si>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</si>
  <si>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</si>
  <si>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</si>
  <si>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</si>
  <si>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</si>
  <si>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</si>
  <si>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</si>
  <si>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</si>
  <si>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</si>
  <si>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</si>
  <si>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</si>
  <si>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</si>
  <si>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</si>
  <si>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</si>
  <si>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</si>
  <si>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</si>
  <si>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</si>
  <si>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</si>
  <si>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</si>
  <si>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</si>
  <si>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</si>
  <si>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</si>
  <si>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</si>
  <si>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</si>
  <si>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</si>
  <si>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</si>
  <si>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</si>
  <si>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</si>
  <si>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</si>
  <si>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</si>
  <si>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</si>
  <si>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</si>
  <si>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</si>
  <si>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</si>
  <si>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</si>
  <si>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</si>
  <si>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</si>
  <si>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</si>
  <si>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</si>
  <si>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</si>
  <si>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</si>
  <si>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</si>
  <si>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</si>
  <si>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</si>
  <si>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</si>
  <si>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</si>
  <si>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</si>
  <si>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</si>
  <si>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</si>
  <si>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</si>
  <si>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</si>
  <si>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</si>
  <si>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</si>
  <si>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</si>
  <si>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</si>
  <si>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</si>
  <si>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</si>
  <si>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</si>
  <si>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</si>
  <si>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</si>
  <si>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</si>
  <si>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</si>
  <si>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</si>
  <si>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</si>
  <si>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</si>
  <si>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</si>
  <si>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</si>
  <si>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</si>
  <si>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</si>
  <si>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</si>
  <si>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</si>
  <si>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</si>
  <si>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</si>
  <si>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</si>
  <si>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</si>
  <si>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</si>
  <si>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</si>
  <si>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</si>
  <si>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</si>
  <si>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</si>
  <si>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</si>
  <si>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</si>
  <si>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</si>
  <si>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</si>
  <si>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</si>
  <si>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</si>
  <si>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</si>
  <si>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</si>
  <si>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</si>
  <si>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</si>
  <si>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</si>
  <si>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</si>
  <si>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</si>
  <si>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</si>
  <si>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</si>
  <si>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</si>
  <si>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</si>
  <si>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</si>
  <si>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</si>
  <si>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</si>
  <si>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</si>
  <si>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</si>
  <si>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</si>
  <si>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</si>
  <si>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</si>
  <si>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</si>
  <si>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</si>
  <si>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</si>
  <si>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</si>
  <si>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</si>
  <si>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</si>
  <si>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</si>
  <si>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</si>
  <si>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</si>
  <si>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</si>
  <si>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</si>
  <si>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</si>
  <si>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</si>
  <si>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</si>
  <si>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</si>
  <si>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</si>
  <si>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</si>
  <si>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</si>
  <si>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</si>
  <si>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</si>
  <si>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</si>
  <si>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</si>
  <si>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</si>
  <si>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</si>
  <si>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</si>
  <si>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</si>
  <si>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</si>
  <si>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</si>
  <si>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</si>
  <si>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</si>
  <si>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</si>
  <si>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</si>
  <si>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</si>
  <si>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</si>
  <si>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</si>
  <si>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</si>
  <si>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</si>
  <si>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</si>
  <si>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</si>
  <si>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</si>
  <si>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</si>
  <si>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</si>
  <si>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</si>
  <si>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</si>
  <si>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</si>
  <si>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</si>
  <si>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</si>
  <si>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</si>
  <si>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</si>
  <si>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</si>
  <si>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</si>
  <si>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</si>
  <si>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</si>
  <si>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</si>
  <si>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</si>
  <si>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</si>
  <si>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</si>
  <si>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</si>
  <si>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</si>
  <si>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</si>
  <si>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</si>
  <si>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</si>
  <si>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</si>
  <si>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</si>
  <si>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</si>
  <si>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</si>
  <si>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</si>
  <si>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</si>
  <si>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</si>
  <si>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</si>
  <si>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</si>
  <si>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</si>
  <si>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</si>
  <si>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</si>
  <si>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</si>
  <si>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</si>
  <si>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</si>
  <si>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</si>
  <si>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</si>
  <si>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</si>
  <si>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</si>
  <si>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</si>
  <si>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</si>
  <si>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</si>
  <si>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</si>
  <si>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</si>
  <si>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</si>
  <si>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</si>
  <si>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</si>
  <si>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</si>
  <si>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</si>
  <si>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</si>
  <si>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</si>
  <si>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</si>
  <si>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</si>
  <si>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</si>
  <si>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</si>
  <si>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</si>
  <si>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</si>
  <si>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</si>
  <si>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</si>
  <si>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</si>
  <si>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</si>
  <si>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</si>
  <si>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</si>
  <si>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</si>
  <si>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</si>
  <si>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</si>
  <si>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</si>
  <si>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</si>
  <si>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</si>
  <si>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</si>
  <si>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</si>
  <si>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</si>
  <si>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</si>
  <si>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</si>
  <si>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</si>
  <si>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</si>
  <si>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</si>
  <si>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</si>
  <si>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</si>
  <si>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</si>
  <si>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</si>
  <si>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</si>
  <si>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</si>
  <si>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</si>
  <si>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</si>
  <si>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</si>
  <si>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</si>
  <si>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</si>
  <si>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</si>
  <si>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</si>
  <si>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</si>
  <si>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</si>
  <si>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</si>
  <si>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</si>
  <si>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</si>
  <si>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</si>
  <si>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</si>
  <si>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</si>
  <si>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</si>
  <si>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</si>
  <si>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</si>
  <si>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</si>
  <si>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</si>
  <si>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</si>
  <si>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</si>
  <si>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</si>
  <si>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</si>
  <si>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</si>
  <si>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</si>
  <si>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</si>
  <si>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</si>
  <si>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</si>
  <si>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</si>
  <si>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</si>
  <si>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</si>
  <si>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</si>
  <si>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</si>
  <si>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</si>
  <si>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</si>
  <si>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</si>
  <si>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</si>
  <si>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</si>
  <si>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</si>
  <si>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</si>
  <si>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</si>
  <si>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</si>
  <si>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</si>
  <si>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</si>
  <si>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</si>
  <si>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</si>
  <si>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</si>
  <si>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</si>
  <si>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</si>
  <si>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</si>
  <si>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</si>
  <si>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</si>
  <si>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</si>
  <si>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</si>
  <si>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</si>
  <si>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</si>
  <si>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</si>
  <si>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</si>
  <si>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</si>
  <si>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</si>
  <si>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</si>
  <si>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</si>
  <si>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</si>
  <si>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</si>
  <si>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</si>
  <si>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</si>
  <si>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</si>
  <si>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</si>
  <si>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</si>
  <si>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</si>
  <si>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</si>
  <si>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</si>
  <si>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</si>
  <si>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</si>
  <si>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</si>
  <si>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</si>
  <si>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</si>
  <si>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</si>
  <si>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</si>
  <si>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</si>
  <si>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</si>
  <si>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</si>
  <si>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</si>
  <si>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</si>
  <si>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</si>
  <si>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</si>
  <si>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</si>
  <si>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</si>
  <si>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</si>
  <si>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</si>
  <si>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</si>
  <si>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</si>
  <si>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</si>
  <si>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</si>
  <si>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</si>
  <si>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</si>
  <si>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</si>
  <si>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</si>
  <si>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</si>
  <si>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</si>
  <si>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</si>
  <si>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</si>
  <si>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</si>
  <si>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</si>
  <si>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</si>
  <si>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</si>
  <si>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</si>
  <si>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</si>
  <si>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</si>
  <si>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</si>
  <si>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</si>
  <si>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</si>
  <si>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</si>
  <si>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</si>
  <si>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</si>
  <si>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</si>
  <si>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</si>
  <si>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</si>
  <si>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</si>
  <si>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</si>
  <si>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</si>
  <si>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</si>
  <si>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</si>
  <si>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</si>
  <si>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</si>
  <si>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</si>
  <si>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</si>
  <si>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</si>
  <si>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</si>
  <si>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</si>
  <si>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</si>
  <si>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</si>
  <si>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</si>
  <si>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</si>
  <si>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</si>
  <si>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</si>
  <si>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</si>
  <si>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</si>
  <si>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</si>
  <si>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</si>
  <si>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</si>
  <si>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</si>
  <si>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</si>
  <si>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</si>
  <si>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</si>
  <si>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</si>
  <si>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</si>
  <si>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</si>
  <si>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</si>
  <si>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</si>
  <si>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</si>
  <si>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</si>
  <si>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</si>
  <si>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</si>
  <si>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</si>
  <si>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</si>
  <si>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</si>
  <si>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</si>
  <si>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</si>
  <si>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</si>
  <si>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</si>
  <si>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</si>
  <si>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</si>
  <si>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</si>
  <si>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</si>
  <si>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</si>
  <si>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</si>
  <si>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</si>
  <si>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</si>
  <si>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</si>
  <si>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</si>
  <si>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</si>
  <si>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</si>
  <si>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</si>
  <si>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</si>
  <si>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</si>
  <si>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</si>
  <si>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</si>
  <si>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</si>
  <si>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</si>
  <si>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</si>
  <si>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</si>
  <si>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</si>
  <si>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</si>
  <si>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</si>
  <si>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</si>
  <si>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</si>
  <si>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</si>
  <si>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</si>
  <si>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</si>
  <si>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</si>
  <si>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</si>
  <si>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</si>
  <si>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</si>
  <si>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</si>
  <si>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</si>
  <si>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</si>
  <si>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</si>
  <si>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</si>
  <si>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</si>
  <si>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</si>
  <si>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</si>
  <si>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</si>
  <si>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</si>
  <si>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</si>
  <si>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</si>
  <si>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</si>
  <si>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</si>
  <si>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</si>
  <si>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</si>
  <si>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</si>
  <si>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</si>
  <si>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</si>
  <si>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</si>
  <si>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</si>
  <si>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</si>
  <si>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</si>
  <si>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</si>
  <si>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</si>
  <si>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</si>
  <si>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</si>
  <si>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</si>
  <si>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</si>
  <si>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</si>
  <si>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</si>
  <si>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</si>
  <si>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</si>
  <si>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</si>
  <si>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</si>
  <si>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</si>
  <si>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</si>
  <si>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</si>
  <si>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</si>
  <si>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</si>
  <si>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</si>
  <si>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</si>
  <si>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</si>
  <si>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</si>
  <si>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</si>
  <si>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</si>
  <si>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</si>
  <si>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</si>
  <si>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</si>
  <si>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</si>
  <si>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</si>
  <si>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</si>
  <si>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</si>
  <si>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</si>
  <si>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</si>
  <si>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</si>
  <si>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</si>
  <si>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</si>
  <si>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</si>
  <si>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</si>
  <si>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</si>
  <si>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</si>
  <si>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</si>
  <si>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</si>
  <si>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</si>
  <si>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</si>
  <si>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</si>
  <si>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</si>
  <si>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</si>
  <si>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</si>
  <si>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</si>
  <si>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</si>
  <si>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</si>
  <si>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</si>
  <si>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</si>
  <si>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</si>
  <si>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</si>
  <si>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</si>
  <si>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</si>
  <si>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</si>
  <si>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</si>
  <si>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</si>
  <si>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</si>
  <si>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</si>
  <si>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</si>
  <si>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</si>
  <si>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</si>
  <si>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</si>
  <si>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</si>
  <si>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</si>
  <si>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</si>
  <si>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</si>
  <si>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</si>
  <si>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</si>
  <si>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</si>
  <si>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</si>
  <si>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</si>
  <si>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</si>
  <si>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</si>
  <si>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</si>
  <si>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</si>
  <si>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</si>
  <si>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</si>
  <si>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</si>
  <si>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</si>
  <si>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</si>
  <si>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</si>
  <si>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</si>
  <si>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</si>
  <si>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</si>
  <si>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</si>
  <si>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</si>
  <si>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</si>
  <si>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</si>
  <si>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</si>
  <si>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</si>
  <si>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</si>
  <si>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</si>
  <si>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</si>
  <si>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</si>
  <si>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</si>
  <si>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</si>
  <si>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</si>
  <si>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</si>
  <si>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</si>
  <si>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</si>
  <si>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</si>
  <si>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</si>
  <si>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</si>
  <si>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</si>
  <si>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</si>
  <si>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</si>
  <si>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</si>
  <si>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</si>
  <si>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</si>
  <si>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</si>
  <si>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</si>
  <si>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</si>
  <si>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</si>
  <si>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</si>
  <si>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</si>
  <si>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</si>
  <si>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</si>
  <si>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</si>
  <si>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</si>
  <si>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</si>
  <si>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</si>
  <si>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</si>
  <si>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</si>
  <si>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</si>
  <si>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</si>
  <si>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</si>
  <si>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</si>
  <si>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</si>
  <si>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</si>
  <si>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</si>
  <si>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</si>
  <si>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</si>
  <si>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</si>
  <si>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</si>
  <si>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</si>
  <si>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</si>
  <si>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</si>
  <si>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</si>
  <si>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</si>
  <si>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</si>
  <si>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</si>
  <si>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</si>
  <si>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</si>
  <si>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</si>
  <si>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</si>
  <si>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</si>
  <si>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</si>
  <si>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</si>
  <si>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</si>
  <si>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</si>
  <si>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</si>
  <si>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</si>
  <si>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</si>
  <si>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</si>
  <si>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</si>
  <si>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</si>
  <si>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</si>
  <si>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</si>
  <si>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</si>
  <si>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</si>
  <si>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</si>
  <si>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</si>
  <si>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</si>
  <si>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</si>
  <si>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</si>
  <si>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</si>
  <si>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</si>
  <si>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</si>
  <si>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</si>
  <si>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</si>
  <si>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</si>
  <si>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</si>
  <si>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</si>
  <si>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</si>
  <si>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</si>
  <si>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</si>
  <si>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</si>
  <si>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</si>
  <si>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</si>
  <si>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</si>
  <si>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</si>
  <si>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</si>
  <si>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</si>
  <si>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</si>
  <si>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</si>
  <si>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</si>
  <si>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</si>
  <si>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</si>
  <si>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</si>
  <si>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</si>
  <si>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</si>
  <si>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</si>
  <si>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</si>
  <si>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</si>
  <si>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</si>
  <si>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</si>
  <si>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</si>
  <si>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</si>
  <si>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</si>
  <si>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</si>
  <si>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</si>
  <si>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</si>
  <si>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</si>
  <si>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</si>
  <si>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</si>
  <si>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</si>
  <si>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</si>
  <si>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</si>
  <si>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</si>
  <si>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</si>
  <si>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</si>
  <si>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</si>
  <si>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</si>
  <si>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</si>
  <si>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</si>
  <si>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</si>
  <si>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</si>
  <si>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</si>
  <si>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</si>
  <si>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</si>
  <si>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</si>
  <si>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</si>
  <si>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</si>
  <si>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</si>
  <si>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</si>
  <si>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</si>
  <si>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</si>
  <si>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</si>
  <si>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</si>
  <si>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</si>
  <si>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</si>
  <si>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</si>
  <si>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</si>
  <si>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</si>
  <si>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</si>
  <si>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</si>
  <si>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</si>
  <si>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</si>
  <si>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</si>
  <si>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</si>
  <si>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</si>
  <si>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</si>
  <si>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</si>
  <si>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</si>
  <si>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</si>
  <si>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</si>
  <si>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</si>
  <si>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</si>
  <si>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</si>
  <si>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</si>
  <si>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</si>
  <si>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</si>
  <si>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</si>
  <si>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</si>
  <si>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</si>
  <si>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</si>
  <si>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</si>
  <si>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</si>
  <si>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</si>
  <si>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</si>
  <si>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</si>
  <si>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</si>
  <si>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</si>
  <si>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</si>
  <si>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</si>
  <si>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</si>
  <si>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</si>
  <si>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</si>
  <si>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</si>
  <si>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</si>
  <si>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</si>
  <si>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</si>
  <si>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</si>
  <si>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</si>
  <si>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</si>
  <si>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</si>
  <si>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</si>
  <si>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</si>
  <si>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</si>
  <si>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</si>
  <si>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</si>
  <si>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</si>
  <si>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</si>
  <si>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</si>
  <si>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</si>
  <si>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</si>
  <si>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</si>
  <si>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</si>
  <si>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</si>
  <si>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</si>
  <si>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</si>
  <si>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</si>
  <si>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</si>
  <si>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</si>
  <si>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</si>
  <si>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</si>
  <si>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</si>
  <si>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</si>
  <si>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</si>
  <si>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</si>
  <si>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</si>
  <si>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</si>
  <si>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</si>
  <si>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</si>
  <si>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</si>
  <si>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</si>
  <si>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</si>
  <si>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</si>
  <si>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</si>
  <si>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</si>
  <si>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</si>
  <si>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</si>
  <si>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</si>
  <si>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</si>
  <si>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</si>
  <si>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</si>
  <si>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</si>
  <si>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</si>
  <si>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</si>
  <si>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</si>
  <si>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</si>
  <si>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</si>
  <si>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</si>
  <si>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</si>
  <si>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</si>
  <si>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</si>
  <si>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</si>
  <si>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</si>
  <si>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</si>
  <si>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</si>
  <si>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</si>
  <si>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</si>
  <si>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</si>
  <si>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</si>
  <si>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</si>
  <si>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</si>
  <si>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</si>
  <si>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</si>
  <si>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</si>
  <si>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</si>
  <si>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</si>
  <si>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</si>
  <si>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</si>
  <si>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</si>
  <si>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</si>
  <si>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</si>
  <si>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</si>
  <si>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</si>
  <si>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</si>
  <si>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</si>
  <si>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</si>
  <si>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</si>
  <si>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</si>
  <si>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</si>
  <si>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</si>
  <si>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</si>
  <si>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</si>
  <si>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</si>
  <si>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</si>
  <si>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</si>
  <si>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</si>
  <si>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</si>
  <si>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</si>
  <si>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</si>
  <si>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</si>
  <si>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</si>
  <si>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</si>
  <si>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</si>
  <si>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</si>
  <si>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</si>
  <si>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</si>
  <si>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</si>
  <si>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</si>
  <si>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</si>
  <si>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</si>
  <si>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</si>
  <si>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</si>
  <si>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</si>
  <si>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</si>
  <si>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</si>
  <si>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</si>
  <si>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</si>
  <si>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</si>
  <si>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</si>
  <si>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</si>
  <si>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</si>
  <si>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</si>
  <si>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</si>
  <si>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</si>
  <si>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</si>
  <si>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</si>
  <si>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</si>
  <si>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</si>
  <si>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</si>
  <si>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</si>
  <si>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</si>
  <si>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</si>
  <si>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</si>
  <si>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</si>
  <si>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</si>
  <si>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</si>
  <si>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</si>
  <si>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</si>
  <si>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</si>
  <si>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</si>
  <si>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</si>
  <si>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</si>
  <si>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</si>
  <si>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</si>
  <si>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</si>
  <si>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</si>
  <si>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</si>
  <si>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</si>
  <si>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</si>
  <si>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</si>
  <si>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</si>
  <si>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</si>
  <si>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</si>
  <si>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</si>
  <si>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</si>
  <si>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</si>
  <si>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</si>
  <si>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</si>
  <si>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</si>
  <si>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</si>
  <si>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</si>
  <si>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</si>
  <si>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</si>
  <si>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</si>
  <si>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</si>
  <si>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</si>
  <si>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</si>
  <si>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</si>
  <si>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</si>
  <si>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</si>
  <si>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</si>
  <si>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</si>
  <si>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</si>
  <si>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</si>
  <si>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</si>
  <si>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</si>
  <si>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</si>
  <si>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</si>
  <si>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</si>
  <si>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</si>
  <si>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</si>
  <si>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</si>
  <si>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</si>
  <si>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</si>
  <si>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</si>
  <si>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</si>
  <si>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</si>
  <si>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</si>
  <si>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</si>
  <si>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</si>
  <si>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</si>
  <si>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</si>
  <si>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</si>
  <si>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</si>
  <si>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</si>
  <si>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</si>
  <si>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</si>
  <si>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</si>
  <si>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</si>
  <si>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</si>
  <si>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</si>
  <si>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</si>
  <si>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</si>
  <si>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</si>
  <si>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</si>
  <si>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</si>
  <si>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</si>
  <si>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</si>
  <si>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</si>
  <si>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</si>
  <si>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</si>
  <si>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</si>
  <si>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</si>
  <si>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</si>
  <si>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</si>
  <si>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</si>
  <si>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</si>
  <si>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</si>
  <si>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</si>
  <si>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</si>
  <si>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</si>
  <si>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</si>
  <si>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</si>
  <si>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</si>
  <si>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</si>
  <si>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</si>
  <si>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</si>
  <si>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</si>
  <si>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</si>
  <si>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</si>
  <si>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</si>
  <si>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</si>
  <si>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</si>
  <si>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</si>
  <si>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</si>
  <si>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</si>
  <si>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</si>
  <si>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</si>
  <si>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</si>
  <si>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</si>
  <si>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</si>
  <si>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</si>
  <si>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</si>
  <si>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</si>
  <si>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</si>
  <si>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</si>
  <si>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</si>
  <si>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</si>
  <si>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</si>
  <si>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</si>
  <si>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</si>
  <si>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</si>
  <si>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</si>
  <si>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</si>
  <si>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</si>
  <si>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</si>
  <si>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</si>
  <si>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</si>
  <si>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</si>
  <si>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</si>
  <si>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</si>
  <si>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</si>
  <si>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</si>
  <si>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</si>
  <si>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</si>
  <si>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</si>
  <si>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</si>
  <si>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</si>
  <si>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</si>
  <si>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</si>
  <si>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</si>
  <si>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</si>
  <si>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</si>
  <si>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</si>
  <si>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</si>
  <si>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</si>
  <si>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</si>
  <si>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</si>
  <si>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</si>
  <si>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</si>
  <si>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</si>
  <si>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</si>
  <si>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</si>
  <si>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</si>
  <si>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</si>
  <si>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</si>
  <si>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</si>
  <si>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</si>
  <si>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</si>
  <si>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</si>
  <si>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</si>
  <si>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</si>
  <si>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</si>
  <si>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</si>
  <si>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</si>
  <si>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</si>
  <si>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</si>
  <si>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</si>
  <si>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</si>
  <si>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</si>
  <si>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</si>
  <si>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</si>
  <si>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</si>
  <si>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</si>
  <si>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</si>
  <si>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</si>
  <si>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</si>
  <si>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</si>
  <si>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</si>
  <si>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</si>
  <si>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</si>
  <si>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</si>
  <si>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</si>
  <si>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</si>
  <si>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</si>
  <si>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</si>
  <si>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</si>
  <si>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</si>
  <si>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</si>
  <si>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</si>
  <si>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</si>
  <si>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</si>
  <si>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</si>
  <si>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</si>
  <si>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</si>
  <si>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</si>
  <si>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</si>
  <si>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</si>
  <si>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</si>
  <si>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</si>
  <si>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</si>
  <si>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</si>
  <si>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</si>
  <si>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</si>
  <si>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</si>
  <si>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</si>
  <si>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</si>
  <si>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</si>
  <si>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</si>
  <si>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</si>
  <si>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</si>
  <si>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</si>
  <si>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</si>
  <si>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</si>
  <si>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</si>
  <si>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</si>
  <si>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</si>
  <si>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</si>
  <si>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</si>
  <si>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</si>
  <si>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</si>
  <si>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</si>
  <si>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</si>
  <si>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</si>
  <si>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</si>
  <si>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</si>
  <si>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</si>
  <si>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</si>
  <si>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</si>
  <si>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</si>
  <si>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</si>
  <si>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</si>
  <si>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</si>
  <si>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</si>
  <si>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</si>
  <si>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</si>
  <si>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</si>
  <si>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</si>
  <si>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</si>
  <si>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</si>
  <si>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</si>
  <si>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</si>
  <si>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</si>
  <si>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</si>
  <si>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</si>
  <si>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</si>
  <si>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</si>
  <si>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</si>
  <si>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</si>
  <si>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</si>
  <si>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</si>
  <si>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</si>
  <si>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</si>
  <si>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</si>
  <si>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</si>
  <si>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</si>
  <si>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</si>
  <si>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</si>
  <si>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</si>
  <si>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</si>
  <si>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</si>
  <si>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</si>
  <si>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</si>
  <si>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</si>
  <si>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</si>
  <si>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</si>
  <si>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</si>
  <si>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</si>
  <si>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</si>
  <si>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</si>
  <si>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</si>
  <si>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</si>
  <si>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</si>
  <si>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</si>
  <si>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</si>
  <si>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</si>
  <si>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</si>
  <si>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</si>
  <si>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</si>
  <si>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</si>
  <si>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</si>
  <si>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</si>
  <si>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</si>
  <si>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</si>
  <si>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</si>
  <si>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</si>
  <si>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</si>
  <si>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</si>
  <si>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</si>
  <si>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</si>
  <si>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</si>
  <si>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</si>
  <si>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</si>
  <si>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</si>
  <si>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</si>
  <si>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</si>
  <si>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</si>
  <si>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</si>
  <si>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</si>
  <si>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</si>
  <si>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</si>
  <si>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</si>
  <si>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</si>
  <si>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</si>
  <si>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</si>
  <si>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</si>
  <si>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</si>
  <si>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</si>
  <si>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</si>
  <si>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</si>
  <si>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</si>
  <si>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</si>
  <si>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</si>
  <si>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</si>
  <si>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</si>
  <si>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</si>
  <si>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</si>
  <si>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</si>
  <si>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</si>
  <si>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</si>
  <si>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</si>
  <si>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</si>
  <si>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</si>
  <si>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</si>
  <si>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</si>
  <si>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</si>
  <si>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</si>
  <si>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</si>
  <si>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</si>
  <si>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</si>
  <si>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</si>
  <si>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</si>
  <si>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</si>
  <si>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</si>
  <si>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</si>
  <si>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</si>
  <si>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</si>
  <si>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</si>
  <si>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</si>
  <si>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</si>
  <si>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</si>
  <si>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</si>
  <si>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</si>
  <si>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</si>
  <si>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</si>
  <si>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</si>
  <si>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</si>
  <si>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</si>
  <si>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</si>
  <si>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</si>
  <si>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</si>
  <si>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</si>
  <si>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</si>
  <si>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</si>
  <si>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</si>
  <si>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</si>
  <si>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</si>
  <si>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</si>
  <si>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</si>
  <si>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</si>
  <si>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</si>
  <si>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</si>
  <si>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</si>
  <si>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</si>
  <si>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</si>
  <si>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</si>
  <si>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</si>
  <si>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</si>
  <si>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</si>
  <si>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</si>
  <si>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</si>
  <si>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</si>
  <si>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</si>
  <si>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</si>
  <si>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</si>
  <si>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</si>
  <si>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</si>
  <si>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</si>
  <si>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</si>
  <si>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</si>
  <si>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</si>
  <si>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</si>
  <si>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</si>
  <si>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</si>
  <si>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</si>
  <si>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</si>
  <si>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</si>
  <si>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</si>
  <si>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</si>
  <si>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</si>
  <si>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</si>
  <si>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</si>
  <si>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</si>
  <si>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</si>
  <si>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</si>
  <si>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</si>
  <si>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</si>
  <si>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</si>
  <si>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</si>
  <si>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</si>
  <si>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</si>
  <si>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</si>
  <si>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</si>
  <si>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</si>
  <si>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</si>
  <si>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</si>
  <si>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</si>
  <si>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</si>
  <si>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</si>
  <si>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</si>
  <si>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</si>
  <si>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</si>
  <si>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</si>
  <si>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</si>
  <si>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</si>
  <si>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</si>
  <si>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</si>
  <si>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</si>
  <si>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</si>
  <si>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</si>
  <si>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</si>
  <si>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</si>
  <si>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</si>
  <si>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</si>
  <si>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</si>
  <si>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</si>
  <si>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</si>
  <si>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</si>
  <si>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</si>
  <si>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</si>
  <si>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</si>
  <si>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</si>
  <si>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</si>
  <si>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</si>
  <si>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</si>
  <si>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</si>
  <si>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</si>
  <si>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</si>
  <si>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</si>
  <si>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</si>
  <si>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</si>
  <si>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</si>
  <si>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</si>
  <si>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</si>
  <si>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</si>
  <si>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</si>
  <si>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</si>
  <si>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</si>
  <si>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</si>
  <si>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</si>
  <si>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</si>
  <si>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</si>
  <si>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</si>
  <si>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</si>
  <si>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</si>
  <si>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</si>
  <si>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</si>
  <si>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</si>
  <si>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</si>
  <si>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</si>
  <si>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</si>
  <si>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</si>
  <si>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</si>
  <si>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</si>
  <si>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</si>
  <si>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</si>
  <si>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</si>
  <si>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</si>
  <si>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</si>
  <si>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</si>
  <si>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</si>
  <si>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</si>
  <si>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</si>
  <si>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</si>
  <si>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</si>
  <si>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</si>
  <si>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</si>
  <si>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</si>
  <si>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</si>
  <si>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</si>
  <si>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</si>
  <si>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</si>
  <si>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</si>
  <si>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</si>
  <si>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</si>
  <si>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</si>
  <si>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</si>
  <si>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</si>
  <si>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</si>
  <si>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</si>
  <si>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</si>
  <si>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</si>
  <si>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</si>
  <si>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</si>
  <si>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</si>
  <si>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</si>
  <si>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</si>
  <si>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</si>
  <si>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</si>
  <si>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</si>
  <si>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</si>
  <si>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</si>
  <si>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</si>
  <si>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</si>
  <si>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</si>
  <si>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</si>
  <si>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</si>
  <si>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</si>
  <si>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</si>
  <si>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</si>
  <si>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</si>
  <si>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</si>
  <si>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</si>
  <si>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</si>
  <si>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</si>
  <si>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</si>
  <si>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</si>
  <si>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</si>
  <si>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</si>
  <si>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</si>
  <si>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</si>
  <si>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</si>
  <si>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</si>
  <si>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</si>
  <si>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</si>
  <si>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</si>
  <si>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</si>
  <si>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</si>
  <si>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</si>
  <si>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</si>
  <si>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</si>
  <si>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</si>
  <si>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</si>
  <si>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</si>
  <si>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</si>
  <si>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</si>
  <si>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</si>
  <si>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</si>
  <si>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</si>
  <si>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</si>
  <si>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</si>
  <si>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</si>
  <si>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</si>
  <si>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</si>
  <si>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</si>
  <si>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</si>
  <si>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</si>
  <si>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</si>
  <si>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</si>
  <si>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</si>
  <si>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</si>
  <si>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</si>
  <si>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</si>
  <si>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</si>
  <si>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</si>
  <si>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</si>
  <si>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</si>
  <si>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</si>
  <si>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</si>
  <si>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</si>
  <si>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</si>
  <si>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</si>
  <si>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</si>
  <si>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</si>
  <si>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</si>
  <si>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</si>
  <si>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</si>
  <si>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</si>
  <si>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</si>
  <si>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</si>
  <si>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</si>
  <si>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</si>
  <si>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</si>
  <si>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</si>
  <si>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</si>
  <si>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</si>
  <si>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</si>
  <si>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</si>
  <si>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</si>
  <si>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</si>
  <si>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</si>
  <si>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</si>
  <si>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</si>
  <si>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</si>
  <si>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</si>
  <si>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</si>
  <si>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</si>
  <si>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</si>
  <si>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</si>
  <si>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</si>
  <si>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</si>
  <si>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</si>
  <si>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</si>
  <si>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</si>
  <si>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</si>
  <si>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</si>
  <si>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</si>
  <si>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</si>
  <si>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</si>
  <si>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</si>
  <si>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</si>
  <si>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</si>
  <si>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</si>
  <si>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</si>
  <si>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</si>
  <si>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</si>
  <si>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</si>
  <si>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</si>
  <si>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</si>
  <si>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</si>
  <si>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</si>
  <si>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</si>
  <si>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</si>
  <si>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</si>
  <si>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</si>
  <si>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</si>
  <si>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</si>
  <si>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</si>
  <si>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</si>
  <si>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</si>
  <si>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</si>
  <si>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</si>
  <si>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</si>
  <si>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</si>
  <si>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</si>
  <si>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</si>
  <si>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</si>
  <si>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</si>
  <si>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</si>
  <si>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</si>
  <si>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</si>
  <si>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</si>
  <si>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</si>
  <si>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</si>
  <si>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</si>
  <si>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</si>
  <si>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</si>
  <si>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</si>
  <si>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</si>
  <si>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</si>
  <si>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</si>
  <si>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</si>
  <si>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</si>
  <si>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</si>
  <si>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</si>
  <si>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</si>
  <si>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</si>
  <si>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</si>
  <si>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</si>
  <si>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</si>
  <si>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</si>
  <si>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</si>
  <si>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</si>
  <si>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</si>
  <si>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</si>
  <si>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</si>
  <si>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</si>
  <si>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</si>
  <si>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</si>
  <si>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</si>
  <si>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</si>
  <si>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</si>
  <si>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</si>
  <si>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</si>
  <si>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</si>
  <si>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</si>
  <si>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</si>
  <si>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</si>
  <si>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</si>
  <si>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</si>
  <si>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</si>
  <si>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</si>
  <si>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</si>
  <si>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</si>
  <si>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</si>
  <si>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</si>
  <si>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</si>
  <si>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</si>
  <si>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</si>
  <si>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</si>
  <si>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</si>
  <si>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</si>
  <si>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</si>
  <si>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</si>
  <si>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</si>
  <si>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</si>
  <si>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</si>
  <si>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</si>
  <si>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</si>
  <si>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</si>
  <si>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</si>
  <si>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</si>
  <si>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</si>
  <si>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</si>
  <si>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</si>
  <si>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</si>
  <si>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</si>
  <si>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</si>
  <si>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</si>
  <si>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</si>
  <si>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</si>
  <si>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</si>
  <si>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</si>
  <si>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</si>
  <si>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</si>
  <si>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</si>
  <si>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</si>
  <si>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</si>
  <si>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</si>
  <si>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</si>
  <si>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</si>
  <si>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</si>
  <si>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</si>
  <si>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</si>
  <si>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</si>
  <si>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</si>
  <si>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</si>
  <si>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</si>
  <si>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</si>
  <si>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</si>
  <si>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</si>
  <si>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</si>
  <si>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</si>
  <si>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</si>
  <si>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</si>
  <si>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</si>
  <si>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</si>
  <si>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</si>
  <si>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</si>
  <si>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</si>
  <si>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</si>
  <si>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</si>
  <si>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</si>
  <si>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</si>
  <si>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</si>
  <si>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</si>
  <si>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</si>
  <si>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</si>
  <si>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</si>
  <si>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</si>
  <si>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</si>
  <si>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</si>
  <si>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</si>
  <si>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</si>
  <si>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</si>
  <si>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</si>
  <si>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</si>
  <si>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</si>
  <si>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</si>
  <si>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</si>
  <si>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</si>
  <si>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</si>
  <si>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</si>
  <si>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</si>
  <si>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</si>
  <si>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</si>
  <si>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</si>
  <si>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</si>
  <si>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</si>
  <si>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</si>
  <si>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</si>
  <si>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</si>
  <si>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</si>
  <si>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</si>
  <si>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</si>
  <si>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</si>
  <si>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</si>
  <si>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</si>
  <si>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</si>
  <si>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</si>
  <si>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</si>
  <si>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</si>
  <si>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</si>
  <si>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</si>
  <si>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</si>
  <si>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</si>
  <si>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</si>
  <si>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</si>
  <si>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</si>
  <si>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</si>
  <si>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</si>
  <si>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</si>
  <si>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</si>
  <si>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</si>
  <si>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</si>
  <si>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</si>
  <si>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</si>
  <si>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</si>
  <si>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</si>
  <si>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</si>
  <si>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</si>
  <si>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</si>
  <si>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</si>
  <si>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</si>
  <si>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</si>
  <si>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</si>
  <si>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</si>
  <si>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</si>
  <si>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</si>
  <si>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</si>
  <si>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</si>
  <si>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</si>
  <si>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</si>
  <si>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</si>
  <si>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</si>
  <si>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</si>
  <si>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</si>
  <si>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</si>
  <si>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</si>
  <si>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</si>
  <si>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</si>
  <si>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</si>
  <si>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</si>
  <si>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</si>
  <si>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</si>
  <si>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</si>
  <si>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</si>
  <si>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</si>
  <si>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</si>
  <si>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</si>
  <si>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</si>
  <si>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</si>
  <si>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</si>
  <si>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</si>
  <si>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</si>
  <si>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</si>
  <si>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</si>
  <si>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</si>
  <si>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</si>
  <si>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</si>
  <si>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</si>
  <si>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</si>
  <si>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</si>
  <si>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</si>
  <si>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</si>
  <si>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</si>
  <si>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</si>
  <si>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</si>
  <si>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</si>
  <si>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</si>
  <si>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</si>
  <si>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</si>
  <si>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</si>
  <si>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</si>
  <si>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</si>
  <si>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</si>
  <si>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</si>
  <si>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</si>
  <si>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</si>
  <si>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</si>
  <si>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</si>
  <si>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</si>
  <si>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</si>
  <si>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</si>
  <si>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</si>
  <si>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</si>
  <si>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</si>
  <si>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</si>
  <si>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</si>
  <si>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</si>
  <si>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</si>
  <si>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</si>
  <si>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</si>
  <si>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</si>
  <si>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</si>
  <si>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</si>
  <si>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</si>
  <si>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</si>
  <si>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</si>
  <si>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</si>
  <si>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</si>
  <si>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</si>
  <si>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</si>
  <si>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</si>
  <si>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</si>
  <si>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</si>
  <si>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</si>
  <si>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</si>
  <si>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</si>
  <si>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</si>
  <si>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</si>
  <si>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</si>
  <si>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</si>
  <si>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</si>
  <si>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</si>
  <si>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</si>
  <si>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</si>
  <si>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</si>
  <si>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</si>
  <si>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</si>
  <si>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</si>
  <si>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</si>
  <si>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</si>
  <si>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</si>
  <si>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</si>
  <si>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</si>
  <si>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</si>
  <si>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</si>
  <si>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</si>
  <si>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</si>
  <si>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</si>
  <si>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</si>
  <si>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</si>
  <si>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</si>
  <si>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</si>
  <si>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</si>
  <si>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</si>
  <si>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</si>
  <si>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</si>
  <si>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</si>
  <si>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</si>
  <si>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</si>
  <si>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</si>
  <si>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</si>
  <si>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</si>
  <si>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</si>
  <si>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</si>
  <si>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</si>
  <si>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</si>
  <si>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</si>
  <si>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</si>
  <si>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</si>
  <si>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</si>
  <si>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</si>
  <si>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</si>
  <si>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</si>
  <si>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</si>
  <si>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</si>
  <si>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</si>
  <si>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</si>
  <si>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</si>
  <si>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</si>
  <si>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</si>
  <si>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</si>
  <si>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</si>
  <si>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</si>
  <si>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</si>
  <si>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</si>
  <si>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</si>
  <si>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</si>
  <si>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</si>
  <si>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</si>
  <si>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</si>
  <si>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</si>
  <si>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</si>
  <si>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</si>
  <si>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</si>
  <si>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</si>
  <si>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</si>
  <si>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</si>
  <si>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</si>
  <si>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</si>
  <si>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</si>
  <si>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</si>
  <si>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</si>
  <si>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</si>
  <si>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</si>
  <si>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</si>
  <si>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</si>
  <si>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</si>
  <si>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</si>
  <si>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</si>
  <si>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</si>
  <si>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</si>
  <si>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</si>
  <si>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</si>
  <si>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</si>
  <si>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</si>
  <si>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</si>
  <si>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</si>
  <si>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</si>
  <si>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</si>
  <si>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</si>
  <si>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</si>
  <si>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</si>
  <si>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</si>
  <si>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</si>
  <si>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</si>
  <si>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</si>
  <si>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</si>
  <si>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</si>
  <si>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</si>
  <si>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</si>
  <si>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</si>
  <si>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</si>
  <si>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</si>
  <si>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</si>
  <si>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</si>
  <si>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</si>
  <si>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</si>
  <si>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</si>
  <si>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</si>
  <si>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</si>
  <si>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</si>
  <si>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</si>
  <si>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</si>
  <si>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</si>
  <si>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</si>
  <si>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</si>
  <si>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</si>
  <si>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</si>
  <si>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</si>
  <si>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</si>
  <si>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</si>
  <si>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</si>
  <si>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</si>
  <si>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</si>
  <si>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</si>
  <si>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</si>
  <si>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</si>
  <si>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</si>
  <si>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</si>
  <si>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</si>
  <si>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</si>
  <si>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</si>
  <si>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</si>
  <si>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</si>
  <si>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</si>
  <si>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</si>
  <si>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</si>
  <si>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</si>
  <si>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</si>
  <si>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</si>
  <si>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</si>
  <si>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</si>
  <si>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</si>
  <si>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</si>
  <si>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</si>
  <si>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</si>
  <si>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</si>
  <si>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</si>
  <si>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</si>
  <si>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</si>
  <si>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</si>
  <si>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</si>
  <si>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</si>
  <si>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</si>
  <si>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</si>
  <si>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</si>
  <si>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</si>
  <si>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</si>
  <si>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</si>
  <si>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</si>
  <si>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</si>
  <si>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</si>
  <si>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</si>
  <si>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</si>
  <si>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</si>
  <si>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</si>
  <si>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</si>
  <si>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</si>
  <si>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</si>
  <si>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</si>
  <si>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</si>
  <si>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</si>
  <si>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</si>
  <si>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</si>
  <si>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</si>
  <si>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</si>
  <si>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</si>
  <si>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</si>
  <si>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</si>
  <si>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</si>
  <si>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</si>
  <si>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</si>
  <si>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</si>
  <si>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</si>
  <si>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</si>
  <si>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</si>
  <si>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</si>
  <si>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</si>
  <si>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</si>
  <si>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</si>
  <si>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</si>
  <si>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</si>
  <si>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</si>
  <si>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</si>
  <si>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</si>
  <si>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</si>
  <si>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</si>
  <si>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</si>
  <si>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</si>
  <si>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</si>
  <si>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</si>
  <si>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</si>
  <si>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</si>
  <si>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</si>
  <si>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</si>
  <si>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</si>
  <si>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</si>
  <si>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</si>
  <si>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</si>
  <si>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</si>
  <si>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</si>
  <si>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</si>
  <si>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</si>
  <si>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</si>
  <si>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</si>
  <si>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</si>
  <si>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</si>
  <si>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</si>
  <si>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</si>
  <si>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</si>
  <si>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</si>
  <si>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</si>
  <si>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</si>
  <si>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</si>
  <si>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</si>
  <si>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</si>
  <si>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</si>
  <si>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</si>
  <si>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</si>
  <si>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</si>
  <si>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</si>
  <si>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</si>
  <si>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</si>
  <si>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</si>
  <si>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</si>
  <si>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</si>
  <si>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</si>
  <si>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</si>
  <si>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</si>
  <si>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</si>
  <si>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</si>
  <si>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</si>
  <si>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</si>
  <si>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</si>
  <si>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</si>
  <si>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</si>
  <si>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</si>
  <si>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</si>
  <si>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</si>
  <si>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</si>
  <si>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</si>
  <si>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</si>
  <si>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</si>
  <si>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</si>
  <si>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</si>
  <si>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</si>
  <si>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</si>
  <si>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</si>
  <si>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</si>
  <si>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</si>
  <si>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</si>
  <si>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</si>
  <si>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</si>
  <si>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</si>
  <si>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</si>
  <si>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</si>
  <si>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</si>
  <si>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</si>
  <si>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</si>
  <si>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</si>
  <si>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</si>
  <si>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</si>
  <si>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</si>
  <si>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</si>
  <si>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</si>
  <si>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</si>
  <si>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</si>
  <si>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</si>
  <si>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</si>
  <si>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</si>
  <si>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</si>
  <si>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</si>
  <si>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</si>
  <si>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</si>
  <si>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</si>
  <si>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</si>
  <si>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</si>
  <si>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</si>
  <si>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</si>
  <si>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</si>
  <si>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</si>
  <si>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</si>
  <si>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</si>
  <si>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</si>
  <si>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</si>
  <si>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</si>
  <si>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</si>
  <si>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</si>
  <si>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</si>
  <si>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</si>
  <si>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</si>
  <si>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</si>
  <si>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</si>
  <si>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</si>
  <si>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</si>
  <si>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</si>
  <si>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</si>
  <si>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</si>
  <si>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</si>
  <si>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</si>
  <si>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</si>
  <si>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</si>
  <si>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</si>
  <si>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</si>
  <si>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</si>
  <si>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</si>
  <si>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</si>
  <si>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</si>
  <si>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</si>
  <si>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</si>
  <si>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</si>
  <si>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</si>
  <si>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</si>
  <si>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</si>
  <si>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</si>
  <si>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</si>
  <si>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</si>
  <si>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</si>
  <si>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</si>
  <si>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</si>
  <si>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</si>
  <si>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</si>
  <si>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</si>
  <si>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</si>
  <si>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</si>
  <si>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</si>
  <si>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</si>
  <si>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</si>
  <si>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</si>
  <si>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</si>
  <si>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</si>
  <si>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</si>
  <si>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</si>
  <si>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</si>
  <si>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</si>
  <si>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</si>
  <si>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</si>
  <si>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</si>
  <si>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</si>
  <si>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</si>
  <si>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</si>
  <si>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</si>
  <si>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</si>
  <si>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</si>
  <si>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</si>
  <si>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</si>
  <si>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</si>
  <si>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</si>
  <si>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</si>
  <si>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</si>
  <si>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</si>
  <si>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</si>
  <si>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</si>
  <si>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</si>
  <si>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</si>
  <si>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</si>
  <si>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</si>
  <si>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</si>
  <si>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</si>
  <si>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</si>
  <si>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</si>
  <si>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</si>
  <si>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</si>
  <si>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</si>
  <si>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</si>
  <si>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</si>
  <si>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</si>
  <si>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</si>
  <si>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</si>
  <si>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</si>
  <si>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</si>
  <si>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</si>
  <si>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</si>
  <si>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</si>
  <si>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</si>
  <si>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</si>
  <si>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</si>
  <si>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</si>
  <si>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</si>
  <si>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</si>
  <si>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</si>
  <si>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</si>
  <si>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</si>
  <si>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</si>
  <si>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</si>
  <si>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</si>
  <si>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</si>
  <si>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</si>
  <si>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</si>
  <si>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</si>
  <si>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</si>
  <si>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</si>
  <si>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</si>
  <si>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</si>
  <si>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</si>
  <si>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</si>
  <si>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</si>
  <si>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</si>
  <si>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</si>
  <si>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</si>
  <si>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</si>
  <si>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</si>
  <si>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</si>
  <si>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</si>
  <si>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</si>
  <si>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</si>
  <si>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</si>
  <si>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</si>
  <si>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</si>
  <si>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</si>
  <si>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</si>
  <si>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</si>
  <si>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</si>
  <si>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</si>
  <si>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</si>
  <si>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</si>
  <si>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</si>
  <si>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</si>
  <si>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</si>
  <si>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</si>
  <si>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</si>
  <si>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</si>
  <si>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</si>
  <si>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</si>
  <si>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</si>
  <si>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</si>
  <si>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</si>
  <si>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</si>
  <si>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</si>
  <si>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</si>
  <si>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</si>
  <si>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</si>
  <si>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</si>
  <si>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</si>
  <si>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</si>
  <si>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</si>
  <si>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</si>
  <si>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</si>
  <si>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</si>
  <si>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</si>
  <si>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</si>
  <si>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</si>
  <si>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</si>
  <si>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</si>
  <si>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</si>
  <si>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</si>
  <si>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</si>
  <si>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</si>
  <si>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</si>
  <si>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</si>
  <si>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</si>
  <si>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</si>
  <si>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</si>
  <si>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</si>
  <si>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</si>
  <si>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</si>
  <si>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</si>
  <si>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</si>
  <si>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</si>
  <si>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</si>
  <si>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</si>
  <si>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</si>
  <si>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</si>
  <si>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</si>
  <si>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</si>
  <si>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</si>
  <si>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</si>
  <si>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</si>
  <si>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</si>
  <si>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</si>
  <si>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</si>
  <si>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</si>
  <si>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</si>
  <si>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</si>
  <si>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</si>
  <si>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</si>
  <si>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</si>
  <si>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</si>
  <si>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</si>
  <si>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</si>
  <si>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</si>
  <si>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</si>
  <si>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</si>
  <si>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</si>
  <si>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</si>
  <si>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</si>
  <si>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</si>
  <si>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</si>
  <si>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</si>
  <si>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</si>
  <si>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</si>
  <si>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</si>
  <si>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</si>
  <si>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</si>
  <si>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</si>
  <si>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</si>
  <si>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</si>
  <si>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</si>
  <si>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</si>
  <si>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</si>
  <si>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</si>
  <si>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</si>
  <si>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</si>
  <si>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</si>
  <si>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</si>
  <si>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</si>
  <si>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</si>
  <si>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</si>
  <si>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</si>
  <si>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</si>
  <si>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</si>
  <si>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</si>
  <si>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</si>
  <si>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</si>
  <si>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</si>
  <si>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</si>
  <si>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</si>
  <si>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</si>
  <si>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</si>
  <si>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</si>
  <si>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</si>
  <si>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</si>
  <si>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</si>
  <si>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</si>
  <si>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</si>
  <si>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</si>
  <si>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</si>
  <si>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</si>
  <si>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</si>
  <si>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</si>
  <si>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</si>
  <si>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</si>
  <si>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</si>
  <si>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</si>
  <si>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</si>
  <si>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</si>
  <si>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</si>
  <si>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</si>
  <si>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</si>
  <si>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</si>
  <si>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</si>
  <si>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</si>
  <si>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</si>
  <si>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</si>
  <si>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</si>
  <si>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</si>
  <si>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</si>
  <si>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</si>
  <si>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</si>
  <si>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</si>
  <si>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</si>
  <si>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</si>
  <si>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</si>
  <si>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</si>
  <si>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</si>
  <si>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</si>
  <si>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</si>
  <si>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</si>
  <si>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</si>
  <si>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</si>
  <si>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</si>
  <si>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</si>
  <si>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</si>
  <si>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</si>
  <si>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</si>
  <si>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</si>
  <si>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</si>
  <si>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</si>
  <si>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</si>
  <si>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</si>
  <si>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</si>
  <si>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</si>
  <si>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</si>
  <si>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</si>
  <si>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</si>
  <si>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</si>
  <si>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</si>
  <si>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</si>
  <si>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</si>
  <si>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</si>
  <si>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</si>
  <si>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</si>
  <si>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</si>
  <si>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</si>
  <si>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</si>
  <si>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</si>
  <si>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</si>
  <si>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</si>
  <si>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</si>
  <si>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</si>
  <si>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</si>
  <si>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</si>
  <si>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</si>
  <si>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</si>
  <si>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</si>
  <si>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</si>
  <si>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</si>
  <si>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</si>
  <si>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</si>
  <si>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</si>
  <si>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</si>
  <si>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</si>
  <si>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</si>
  <si>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</si>
  <si>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</si>
  <si>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</si>
  <si>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</si>
  <si>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</si>
  <si>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</si>
  <si>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</si>
  <si>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</si>
  <si>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</si>
  <si>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</si>
  <si>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</si>
  <si>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</si>
  <si>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</si>
  <si>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</si>
  <si>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</si>
  <si>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</si>
  <si>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</si>
  <si>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</si>
  <si>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</si>
  <si>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</si>
  <si>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</si>
  <si>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</si>
  <si>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</si>
  <si>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</si>
  <si>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</si>
  <si>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</si>
  <si>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</si>
  <si>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</si>
  <si>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</si>
  <si>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</si>
  <si>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</si>
  <si>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</si>
  <si>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</si>
  <si>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</si>
  <si>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</si>
  <si>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</si>
  <si>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</si>
  <si>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</si>
  <si>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</si>
  <si>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</si>
  <si>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</si>
  <si>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</si>
  <si>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</si>
  <si>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</si>
  <si>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</si>
  <si>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</si>
  <si>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</si>
  <si>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</si>
  <si>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</si>
  <si>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</si>
  <si>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</si>
  <si>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</si>
  <si>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</si>
  <si>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</si>
  <si>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</si>
  <si>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</si>
  <si>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</si>
  <si>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</si>
  <si>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</si>
  <si>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</si>
  <si>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</si>
  <si>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</si>
  <si>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</si>
  <si>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</si>
  <si>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</si>
  <si>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</si>
  <si>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</si>
  <si>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</si>
  <si>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</si>
  <si>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</si>
  <si>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</si>
  <si>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</si>
  <si>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</si>
  <si>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</si>
  <si>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</si>
  <si>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</si>
  <si>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</si>
  <si>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</si>
  <si>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</si>
  <si>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</si>
  <si>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</si>
  <si>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</si>
  <si>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</si>
  <si>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</si>
  <si>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</si>
  <si>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</si>
  <si>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</si>
  <si>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</si>
  <si>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</si>
  <si>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</si>
  <si>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</si>
  <si>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</si>
  <si>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</si>
  <si>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</si>
  <si>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</si>
  <si>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</si>
  <si>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</si>
  <si>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</si>
  <si>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</si>
  <si>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</si>
  <si>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</si>
  <si>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</si>
  <si>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</si>
  <si>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</si>
  <si>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</si>
  <si>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</si>
  <si>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</si>
  <si>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</si>
  <si>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</si>
  <si>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</si>
  <si>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</si>
  <si>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</si>
  <si>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</si>
  <si>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</si>
  <si>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</si>
  <si>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</si>
  <si>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</si>
  <si>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</si>
  <si>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</si>
  <si>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</si>
  <si>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</si>
  <si>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</si>
  <si>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</si>
  <si>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</si>
  <si>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</si>
  <si>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</si>
  <si>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</si>
  <si>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</si>
  <si>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</si>
  <si>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</si>
  <si>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</si>
  <si>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</si>
  <si>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</si>
  <si>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</si>
  <si>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</si>
  <si>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</si>
  <si>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</si>
  <si>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</si>
  <si>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</si>
  <si>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</si>
  <si>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</si>
  <si>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</si>
  <si>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</si>
  <si>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</si>
  <si>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</si>
  <si>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</si>
  <si>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</si>
  <si>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</si>
  <si>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</si>
  <si>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</si>
  <si>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</si>
  <si>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</si>
  <si>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</si>
  <si>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</si>
  <si>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</si>
  <si>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</si>
  <si>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</si>
  <si>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</si>
  <si>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</si>
  <si>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</si>
  <si>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</si>
  <si>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</si>
  <si>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</si>
  <si>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</si>
  <si>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</si>
  <si>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</si>
  <si>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</si>
  <si>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</si>
  <si>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</si>
  <si>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</si>
  <si>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</si>
  <si>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</si>
  <si>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</si>
  <si>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</si>
  <si>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</si>
  <si>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</si>
  <si>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</si>
  <si>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</si>
  <si>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</si>
  <si>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</si>
  <si>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</si>
  <si>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</si>
  <si>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</si>
  <si>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</si>
  <si>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</si>
  <si>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</si>
  <si>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</si>
  <si>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</si>
  <si>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</si>
  <si>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</si>
  <si>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</si>
  <si>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</si>
  <si>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</si>
  <si>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</si>
  <si>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</si>
  <si>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</si>
  <si>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</si>
  <si>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</si>
  <si>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</si>
  <si>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</si>
  <si>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</si>
  <si>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</si>
  <si>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</si>
  <si>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</si>
  <si>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</si>
  <si>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</si>
  <si>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</si>
  <si>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</si>
  <si>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</si>
  <si>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</si>
  <si>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</si>
  <si>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</si>
  <si>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</si>
  <si>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</si>
  <si>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</si>
  <si>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</si>
  <si>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</si>
  <si>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</si>
  <si>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</si>
  <si>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</si>
  <si>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</si>
  <si>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</si>
  <si>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</si>
  <si>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</si>
  <si>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</si>
  <si>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</si>
  <si>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</si>
  <si>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</si>
  <si>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</si>
  <si>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</si>
  <si>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</si>
  <si>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</si>
  <si>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</si>
  <si>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</si>
  <si>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</si>
  <si>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</si>
  <si>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</si>
  <si>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</si>
  <si>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</si>
  <si>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</si>
  <si>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</si>
  <si>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</si>
  <si>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</si>
  <si>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</si>
  <si>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</si>
  <si>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</si>
  <si>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</si>
  <si>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</si>
  <si>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</si>
  <si>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</si>
  <si>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</si>
  <si>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</si>
  <si>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</si>
  <si>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</si>
  <si>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</si>
  <si>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</si>
  <si>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</si>
  <si>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</si>
  <si>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</si>
  <si>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</si>
  <si>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</si>
  <si>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</si>
  <si>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</si>
  <si>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</si>
  <si>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</si>
  <si>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</si>
  <si>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</si>
  <si>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</si>
  <si>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</si>
  <si>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</si>
  <si>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</si>
  <si>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</si>
  <si>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</si>
  <si>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</si>
  <si>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</si>
  <si>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</si>
  <si>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</si>
  <si>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</si>
  <si>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</si>
  <si>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</si>
  <si>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</si>
  <si>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</si>
  <si>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</si>
  <si>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</si>
  <si>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</si>
  <si>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</si>
  <si>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</si>
  <si>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</si>
  <si>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</si>
  <si>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</si>
  <si>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</si>
  <si>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</si>
  <si>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</si>
  <si>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</si>
  <si>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</si>
  <si>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</si>
  <si>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</si>
  <si>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</si>
  <si>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</si>
  <si>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</si>
  <si>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</si>
  <si>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</si>
  <si>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</si>
  <si>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</si>
  <si>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</si>
  <si>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</si>
  <si>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</si>
  <si>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</si>
  <si>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</si>
  <si>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</si>
  <si>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</si>
  <si>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</si>
  <si>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</si>
  <si>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</si>
  <si>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</si>
  <si>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</si>
  <si>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</si>
  <si>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</si>
  <si>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</si>
  <si>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</si>
  <si>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</si>
  <si>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</si>
  <si>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</si>
  <si>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</si>
  <si>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</si>
  <si>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</si>
  <si>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</si>
  <si>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</si>
  <si>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</si>
  <si>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</si>
  <si>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</si>
  <si>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</si>
  <si>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</si>
  <si>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</si>
  <si>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</si>
  <si>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</si>
  <si>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</si>
  <si>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</si>
  <si>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</si>
  <si>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</si>
  <si>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</si>
  <si>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</si>
  <si>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</si>
  <si>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</si>
  <si>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</si>
  <si>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</si>
  <si>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</si>
  <si>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</si>
  <si>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</si>
  <si>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</si>
  <si>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</si>
  <si>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</si>
  <si>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</si>
  <si>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</si>
  <si>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</si>
  <si>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</si>
  <si>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</si>
  <si>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</si>
  <si>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</si>
  <si>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</si>
  <si>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</si>
  <si>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</si>
  <si>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</si>
  <si>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</si>
  <si>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</si>
  <si>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</si>
  <si>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</si>
  <si>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</si>
  <si>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</si>
  <si>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</si>
  <si>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</si>
  <si>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</si>
  <si>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</si>
  <si>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</si>
  <si>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</si>
  <si>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</si>
  <si>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</si>
  <si>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</si>
  <si>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</si>
  <si>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</si>
  <si>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</si>
  <si>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</si>
  <si>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</si>
  <si>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</si>
  <si>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</si>
  <si>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</si>
  <si>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</si>
  <si>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</si>
  <si>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</si>
  <si>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</si>
  <si>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</si>
  <si>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</si>
  <si>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</si>
  <si>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</si>
  <si>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</si>
  <si>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</si>
  <si>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</si>
  <si>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</si>
  <si>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</si>
  <si>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</si>
  <si>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</si>
  <si>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</si>
  <si>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</si>
  <si>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</si>
  <si>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</si>
  <si>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</si>
  <si>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</si>
  <si>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</si>
  <si>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</si>
  <si>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</si>
  <si>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</si>
  <si>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</si>
  <si>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</si>
  <si>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</si>
  <si>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</si>
  <si>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</si>
  <si>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</si>
  <si>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</si>
  <si>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</si>
  <si>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</si>
  <si>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</si>
  <si>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</si>
  <si>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</si>
  <si>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</si>
  <si>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</si>
  <si>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</si>
  <si>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</si>
  <si>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</si>
  <si>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</si>
  <si>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</si>
  <si>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</si>
  <si>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</si>
  <si>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</si>
  <si>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</si>
  <si>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</si>
  <si>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</si>
  <si>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</si>
  <si>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</si>
  <si>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</si>
  <si>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</si>
  <si>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</si>
  <si>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</si>
  <si>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</si>
  <si>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</si>
  <si>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</si>
  <si>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</si>
  <si>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</si>
  <si>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</si>
  <si>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</si>
  <si>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</si>
  <si>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</si>
  <si>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</si>
  <si>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</si>
  <si>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</si>
  <si>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</si>
  <si>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</si>
  <si>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</si>
  <si>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</si>
  <si>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</si>
  <si>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</si>
  <si>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</si>
  <si>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</si>
  <si>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</si>
  <si>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</si>
  <si>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</si>
  <si>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</si>
  <si>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</si>
  <si>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</si>
  <si>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</si>
  <si>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</si>
  <si>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</si>
  <si>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</si>
  <si>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</si>
  <si>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</si>
  <si>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</si>
  <si>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</si>
  <si>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</si>
  <si>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</si>
  <si>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</si>
  <si>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</si>
  <si>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</si>
  <si>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</si>
  <si>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</si>
  <si>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</si>
  <si>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</si>
  <si>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</si>
  <si>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</si>
  <si>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</si>
  <si>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</si>
  <si>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</si>
  <si>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</si>
  <si>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</si>
  <si>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</si>
  <si>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</si>
  <si>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</si>
  <si>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</si>
  <si>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</si>
  <si>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</si>
  <si>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</si>
  <si>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</si>
  <si>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</si>
  <si>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</si>
  <si>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</si>
  <si>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</si>
  <si>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</si>
  <si>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</si>
  <si>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</si>
  <si>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</si>
  <si>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</si>
  <si>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</si>
  <si>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</si>
  <si>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</si>
  <si>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</si>
  <si>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</si>
  <si>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</si>
  <si>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</si>
  <si>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</si>
  <si>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</si>
  <si>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</si>
  <si>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</si>
  <si>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</si>
  <si>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</si>
  <si>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</si>
  <si>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</si>
  <si>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</si>
  <si>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</si>
  <si>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</si>
  <si>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</si>
  <si>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</si>
  <si>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</si>
  <si>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</si>
  <si>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</si>
  <si>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</si>
  <si>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</si>
  <si>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</si>
  <si>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</si>
  <si>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</si>
  <si>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</si>
  <si>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</si>
  <si>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</si>
  <si>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</si>
  <si>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</si>
  <si>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</si>
  <si>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</si>
  <si>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</si>
  <si>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</si>
  <si>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</si>
  <si>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</si>
  <si>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</si>
  <si>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</si>
  <si>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</si>
  <si>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</si>
  <si>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</si>
  <si>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</si>
  <si>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</si>
  <si>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</si>
  <si>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</si>
  <si>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</si>
  <si>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</si>
  <si>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</si>
  <si>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</si>
  <si>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</si>
  <si>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</si>
  <si>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</si>
  <si>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</si>
  <si>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</si>
  <si>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</si>
  <si>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</si>
  <si>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</si>
  <si>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</si>
  <si>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</si>
  <si>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</si>
  <si>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</si>
  <si>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</si>
  <si>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</si>
  <si>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</si>
  <si>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</si>
  <si>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</si>
  <si>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</si>
  <si>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</si>
  <si>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</si>
  <si>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</si>
  <si>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</si>
  <si>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</si>
  <si>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</si>
  <si>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</si>
  <si>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</si>
  <si>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</si>
  <si>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</si>
  <si>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</si>
  <si>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</si>
  <si>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</si>
  <si>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</si>
  <si>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</si>
  <si>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</si>
  <si>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</si>
  <si>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</si>
  <si>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</si>
  <si>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</si>
  <si>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</si>
  <si>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</si>
  <si>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</si>
  <si>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</si>
  <si>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</si>
  <si>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</si>
  <si>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</si>
  <si>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</si>
  <si>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</si>
  <si>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</si>
  <si>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</si>
  <si>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</si>
  <si>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</si>
  <si>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</si>
  <si>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</si>
  <si>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</si>
  <si>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</si>
  <si>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</si>
  <si>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</si>
  <si>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</si>
  <si>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</si>
  <si>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</si>
  <si>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</si>
  <si>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</si>
  <si>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</si>
  <si>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</si>
  <si>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</si>
  <si>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</si>
  <si>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</si>
  <si>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</si>
  <si>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</si>
  <si>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</si>
  <si>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</si>
  <si>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</si>
  <si>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</si>
  <si>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</si>
  <si>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</si>
  <si>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</si>
  <si>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</si>
  <si>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</si>
  <si>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</si>
  <si>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</si>
  <si>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</si>
  <si>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</si>
  <si>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</si>
  <si>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</si>
  <si>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</si>
  <si>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</si>
  <si>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</si>
  <si>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</si>
  <si>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</si>
  <si>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</si>
  <si>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</si>
  <si>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</si>
  <si>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</si>
  <si>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</si>
  <si>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</si>
  <si>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</si>
  <si>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</si>
  <si>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</si>
  <si>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</si>
  <si>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</si>
  <si>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</si>
  <si>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</si>
  <si>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</si>
  <si>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</si>
  <si>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</si>
  <si>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</si>
  <si>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</si>
  <si>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</si>
  <si>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</si>
  <si>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</si>
  <si>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</si>
  <si>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</si>
  <si>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</si>
  <si>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</si>
  <si>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</si>
  <si>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</si>
  <si>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</si>
  <si>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</si>
  <si>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</si>
  <si>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</si>
  <si>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</si>
  <si>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</si>
  <si>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</si>
  <si>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</si>
  <si>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</si>
  <si>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</si>
  <si>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</si>
  <si>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</si>
  <si>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</si>
  <si>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</si>
  <si>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</si>
  <si>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</si>
  <si>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</si>
  <si>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</si>
  <si>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</si>
  <si>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</si>
  <si>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</si>
  <si>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</si>
  <si>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</si>
  <si>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</si>
  <si>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</si>
  <si>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</si>
  <si>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</si>
  <si>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</si>
  <si>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</si>
  <si>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</si>
  <si>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</si>
  <si>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</si>
  <si>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</si>
  <si>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</si>
  <si>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</si>
  <si>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</si>
  <si>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</si>
  <si>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</si>
  <si>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</si>
  <si>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</si>
  <si>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</si>
  <si>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</si>
  <si>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</si>
  <si>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</si>
  <si>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</si>
  <si>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</si>
  <si>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</si>
  <si>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</si>
  <si>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</si>
  <si>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</si>
  <si>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</si>
  <si>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</si>
  <si>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</si>
  <si>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</si>
  <si>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</si>
  <si>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</si>
  <si>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</si>
  <si>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</si>
  <si>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</si>
  <si>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</si>
  <si>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</si>
  <si>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</si>
  <si>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</si>
  <si>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</si>
  <si>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</si>
  <si>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</si>
  <si>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</si>
  <si>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</si>
  <si>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</si>
  <si>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</si>
  <si>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</si>
  <si>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</si>
  <si>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</si>
  <si>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</si>
  <si>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</si>
  <si>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</si>
  <si>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</si>
  <si>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</si>
  <si>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</si>
  <si>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</si>
  <si>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</si>
  <si>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</si>
  <si>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</si>
  <si>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</si>
  <si>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</si>
  <si>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</si>
  <si>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</si>
  <si>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</si>
  <si>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</si>
  <si>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</si>
  <si>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</si>
  <si>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</si>
  <si>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</si>
  <si>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</si>
  <si>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</si>
  <si>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</si>
  <si>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</si>
  <si>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</si>
  <si>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</si>
  <si>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</si>
  <si>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</si>
  <si>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</si>
  <si>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</si>
  <si>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</si>
  <si>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</si>
  <si>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</si>
  <si>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</si>
  <si>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</si>
  <si>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</si>
  <si>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</si>
  <si>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</si>
  <si>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</si>
  <si>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</si>
  <si>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</si>
  <si>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</si>
  <si>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</si>
  <si>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</si>
  <si>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</si>
  <si>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</si>
  <si>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</si>
  <si>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</si>
  <si>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</si>
  <si>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</si>
  <si>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</si>
  <si>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</si>
  <si>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</si>
  <si>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</si>
  <si>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</si>
  <si>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</si>
  <si>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</si>
  <si>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</si>
  <si>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</si>
  <si>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</si>
  <si>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</si>
  <si>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</si>
  <si>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</si>
  <si>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</si>
  <si>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</si>
  <si>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</si>
  <si>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</si>
  <si>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</si>
  <si>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</si>
  <si>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</si>
  <si>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</si>
  <si>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</si>
  <si>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</si>
  <si>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</si>
  <si>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</si>
  <si>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</si>
  <si>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</si>
  <si>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</si>
  <si>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</si>
  <si>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</si>
  <si>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</si>
  <si>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</si>
  <si>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</si>
  <si>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</si>
  <si>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</si>
  <si>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</si>
  <si>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</si>
  <si>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</si>
  <si>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</si>
  <si>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</si>
  <si>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</si>
  <si>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</si>
  <si>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</si>
  <si>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</si>
  <si>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</si>
  <si>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</si>
  <si>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</si>
  <si>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</si>
  <si>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</si>
  <si>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</si>
  <si>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</si>
  <si>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</si>
  <si>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</si>
  <si>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</si>
  <si>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</si>
  <si>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</si>
  <si>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</si>
  <si>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</si>
  <si>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</si>
  <si>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</si>
  <si>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</si>
  <si>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</si>
  <si>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</si>
  <si>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</si>
  <si>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</si>
  <si>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</si>
  <si>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</si>
  <si>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</si>
  <si>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</si>
  <si>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</si>
  <si>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</si>
  <si>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</si>
  <si>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</si>
  <si>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</si>
  <si>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</si>
  <si>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</si>
  <si>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</si>
  <si>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</si>
  <si>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</si>
  <si>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</si>
  <si>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</si>
  <si>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</si>
  <si>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</si>
  <si>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</si>
  <si>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</si>
  <si>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</si>
  <si>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</si>
  <si>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</si>
  <si>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</si>
  <si>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</si>
  <si>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</si>
  <si>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</si>
  <si>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</si>
  <si>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</si>
  <si>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</si>
  <si>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</si>
  <si>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</si>
  <si>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</si>
  <si>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</si>
  <si>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</si>
  <si>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</si>
  <si>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</si>
  <si>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</si>
  <si>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</si>
  <si>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</si>
  <si>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</si>
  <si>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</si>
  <si>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</si>
  <si>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</si>
  <si>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</si>
  <si>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</si>
  <si>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</si>
  <si>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</si>
  <si>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</si>
  <si>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</si>
  <si>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</si>
  <si>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</si>
  <si>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</si>
  <si>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</si>
  <si>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</si>
  <si>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</si>
  <si>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</si>
  <si>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</si>
  <si>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</si>
  <si>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</si>
  <si>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</si>
  <si>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</si>
  <si>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</si>
  <si>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</si>
  <si>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</si>
  <si>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</si>
  <si>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</si>
  <si>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</si>
  <si>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</si>
  <si>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</si>
  <si>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</si>
  <si>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</si>
  <si>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</si>
  <si>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</si>
  <si>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</si>
  <si>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</si>
  <si>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</si>
  <si>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</si>
  <si>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</si>
  <si>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</si>
  <si>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</si>
  <si>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</si>
  <si>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</si>
  <si>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</si>
  <si>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</si>
  <si>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</si>
  <si>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</si>
  <si>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</si>
  <si>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</si>
  <si>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</si>
  <si>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</si>
  <si>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</si>
  <si>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</si>
  <si>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</si>
  <si>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</si>
  <si>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</si>
  <si>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</si>
  <si>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</si>
  <si>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</si>
  <si>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</si>
  <si>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</si>
  <si>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</si>
  <si>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</si>
  <si>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</si>
  <si>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</si>
  <si>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</si>
  <si>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</si>
  <si>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</si>
  <si>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</si>
  <si>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</si>
  <si>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</si>
  <si>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</si>
  <si>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</si>
  <si>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</si>
  <si>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</si>
  <si>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</si>
  <si>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</si>
  <si>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</si>
  <si>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</si>
  <si>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</si>
  <si>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</si>
  <si>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</si>
  <si>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</si>
  <si>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</si>
  <si>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</si>
  <si>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</si>
  <si>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</si>
  <si>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</si>
  <si>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</si>
  <si>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</si>
  <si>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</si>
  <si>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</si>
  <si>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</si>
  <si>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</si>
  <si>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</si>
  <si>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</si>
  <si>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</si>
  <si>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</si>
  <si>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</si>
  <si>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</si>
  <si>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</si>
  <si>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</si>
  <si>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</si>
  <si>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</si>
  <si>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</si>
  <si>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</si>
  <si>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</si>
  <si>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</si>
  <si>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</si>
  <si>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</si>
  <si>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</si>
  <si>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</si>
  <si>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</si>
  <si>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</si>
  <si>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</si>
  <si>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</si>
  <si>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</si>
  <si>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</si>
  <si>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</si>
  <si>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</si>
  <si>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</si>
  <si>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</si>
  <si>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</si>
  <si>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</si>
  <si>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</si>
  <si>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</si>
  <si>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</si>
  <si>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</si>
  <si>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</si>
  <si>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</si>
  <si>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</si>
  <si>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</si>
  <si>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</si>
  <si>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</si>
  <si>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</si>
  <si>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</si>
  <si>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</si>
  <si>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</si>
  <si>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</si>
  <si>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</si>
  <si>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</si>
  <si>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</si>
  <si>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</si>
  <si>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</si>
  <si>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</si>
  <si>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</si>
  <si>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</si>
  <si>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</si>
  <si>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</si>
  <si>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</si>
  <si>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</si>
  <si>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</si>
  <si>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</si>
  <si>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</si>
  <si>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</si>
  <si>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</si>
  <si>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</si>
  <si>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</si>
  <si>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</si>
  <si>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</si>
  <si>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</si>
  <si>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</si>
  <si>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</si>
  <si>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</si>
  <si>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</si>
  <si>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</si>
  <si>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</si>
  <si>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</si>
  <si>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</si>
  <si>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</si>
  <si>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</si>
  <si>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</si>
  <si>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</si>
  <si>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</si>
  <si>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</si>
  <si>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</si>
  <si>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</si>
  <si>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</si>
  <si>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</si>
  <si>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</si>
  <si>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</si>
  <si>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</si>
  <si>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</si>
  <si>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</si>
  <si>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</si>
  <si>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</si>
  <si>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</si>
  <si>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</si>
  <si>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</si>
  <si>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</si>
  <si>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</si>
  <si>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</si>
  <si>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</si>
  <si>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</si>
  <si>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</si>
  <si>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</si>
  <si>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</si>
  <si>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</si>
  <si>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</si>
  <si>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</si>
  <si>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</si>
  <si>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</si>
  <si>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</si>
  <si>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</si>
  <si>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</si>
  <si>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</si>
  <si>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</si>
  <si>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</si>
  <si>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</si>
  <si>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</si>
  <si>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</si>
  <si>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</si>
  <si>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</si>
  <si>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</si>
  <si>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</si>
  <si>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</si>
  <si>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</si>
  <si>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</si>
  <si>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</si>
  <si>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</si>
  <si>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</si>
  <si>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</si>
  <si>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</si>
  <si>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</si>
  <si>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</si>
  <si>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</si>
  <si>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</si>
  <si>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</si>
  <si>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</si>
  <si>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</si>
  <si>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</si>
  <si>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</si>
  <si>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</si>
  <si>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</si>
  <si>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</si>
  <si>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</si>
  <si>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</si>
  <si>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</si>
  <si>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</si>
  <si>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</si>
  <si>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</si>
  <si>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</si>
  <si>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</si>
  <si>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</si>
  <si>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</si>
  <si>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</si>
  <si>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</si>
  <si>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</si>
  <si>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</si>
  <si>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</si>
  <si>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</si>
  <si>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</si>
  <si>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</si>
  <si>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</si>
  <si>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</si>
  <si>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</si>
  <si>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</si>
  <si>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</si>
  <si>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</si>
  <si>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</si>
  <si>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</si>
  <si>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</si>
  <si>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</si>
  <si>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</si>
  <si>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</si>
  <si>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</si>
  <si>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</si>
  <si>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</si>
  <si>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</si>
  <si>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</si>
  <si>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</si>
  <si>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</si>
  <si>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</si>
  <si>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</si>
  <si>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</si>
  <si>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</si>
  <si>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</si>
  <si>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</si>
  <si>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</si>
  <si>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</si>
  <si>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</si>
  <si>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</si>
  <si>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</si>
  <si>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</si>
  <si>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</si>
  <si>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</si>
  <si>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</si>
  <si>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</si>
  <si>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</si>
  <si>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</si>
  <si>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</si>
  <si>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</si>
  <si>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</si>
  <si>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</si>
  <si>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</si>
  <si>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</si>
  <si>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</si>
  <si>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</si>
  <si>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</si>
  <si>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</si>
  <si>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</si>
  <si>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</si>
  <si>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</si>
  <si>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</si>
  <si>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</si>
  <si>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</si>
  <si>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</si>
  <si>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</si>
  <si>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</si>
  <si>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</si>
  <si>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</si>
  <si>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</si>
  <si>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</si>
  <si>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</si>
  <si>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</si>
  <si>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</si>
  <si>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</si>
  <si>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</si>
  <si>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</si>
  <si>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</si>
  <si>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</si>
  <si>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</si>
  <si>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</si>
  <si>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</si>
  <si>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</si>
  <si>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</si>
  <si>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</si>
  <si>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</si>
  <si>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</si>
  <si>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</si>
  <si>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</si>
  <si>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</si>
  <si>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</si>
  <si>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</si>
  <si>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</si>
  <si>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</si>
  <si>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</si>
  <si>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</si>
  <si>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</si>
  <si>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</si>
  <si>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</si>
  <si>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</si>
  <si>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</si>
  <si>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</si>
  <si>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</si>
  <si>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</si>
  <si>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</si>
  <si>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</si>
  <si>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</si>
  <si>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</si>
  <si>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</si>
  <si>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</si>
  <si>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</si>
  <si>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</si>
  <si>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</si>
  <si>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</si>
  <si>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</si>
  <si>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</si>
  <si>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</si>
  <si>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</si>
  <si>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</si>
  <si>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</si>
  <si>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</si>
  <si>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</si>
  <si>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</si>
  <si>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</si>
  <si>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</si>
  <si>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</si>
  <si>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</si>
  <si>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</si>
  <si>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</si>
  <si>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</si>
  <si>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</si>
  <si>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</si>
  <si>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</si>
  <si>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</si>
  <si>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</si>
  <si>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</si>
  <si>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</si>
  <si>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</si>
  <si>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</si>
  <si>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</si>
  <si>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</si>
  <si>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</si>
  <si>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</si>
  <si>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</si>
  <si>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</si>
  <si>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</si>
  <si>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</si>
  <si>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</si>
  <si>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</si>
  <si>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</si>
  <si>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</si>
  <si>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</si>
  <si>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</si>
  <si>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</si>
  <si>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</si>
  <si>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</si>
  <si>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</si>
  <si>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</si>
  <si>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</si>
  <si>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</si>
  <si>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</si>
  <si>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</si>
  <si>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</si>
  <si>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</si>
  <si>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</si>
  <si>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</si>
  <si>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</si>
  <si>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</si>
  <si>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</si>
  <si>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</si>
  <si>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</si>
  <si>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</si>
  <si>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</si>
  <si>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</si>
  <si>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</si>
  <si>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</si>
  <si>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</si>
  <si>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</si>
  <si>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</si>
  <si>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</si>
  <si>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</si>
  <si>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</si>
  <si>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</si>
  <si>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</si>
  <si>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</si>
  <si>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</si>
  <si>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</si>
  <si>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</si>
  <si>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</si>
  <si>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</si>
  <si>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</si>
  <si>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</si>
  <si>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</si>
  <si>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</si>
  <si>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</si>
  <si>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</si>
  <si>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</si>
  <si>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</si>
  <si>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</si>
  <si>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</si>
  <si>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</si>
  <si>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</si>
  <si>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</si>
  <si>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</si>
  <si>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</si>
  <si>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</si>
  <si>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</si>
  <si>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</si>
  <si>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</si>
  <si>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</si>
  <si>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</si>
  <si>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</si>
  <si>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</si>
  <si>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</si>
  <si>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</si>
  <si>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</si>
  <si>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</si>
  <si>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</si>
  <si>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</si>
  <si>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</si>
  <si>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</si>
  <si>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</si>
  <si>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</si>
  <si>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</si>
  <si>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</si>
  <si>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</si>
  <si>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</si>
  <si>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</si>
  <si>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</si>
  <si>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</si>
  <si>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</si>
  <si>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</si>
  <si>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</si>
  <si>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</si>
  <si>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</si>
  <si>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</si>
  <si>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</si>
  <si>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</si>
  <si>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</si>
  <si>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</si>
  <si>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</si>
  <si>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</si>
  <si>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</si>
  <si>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</si>
  <si>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</si>
  <si>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</si>
  <si>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</si>
  <si>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</si>
  <si>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</si>
  <si>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</si>
  <si>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</si>
  <si>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</si>
  <si>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</si>
  <si>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</si>
  <si>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</si>
  <si>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</si>
  <si>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</si>
  <si>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</si>
  <si>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</si>
  <si>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</si>
  <si>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</si>
  <si>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</si>
  <si>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</si>
  <si>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</si>
  <si>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</si>
  <si>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</si>
  <si>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</si>
  <si>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</si>
  <si>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</si>
  <si>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</si>
  <si>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</si>
  <si>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</si>
  <si>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</si>
  <si>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</si>
  <si>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</si>
  <si>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</si>
  <si>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</si>
  <si>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</si>
  <si>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</si>
  <si>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</si>
  <si>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</si>
  <si>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</si>
  <si>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</si>
  <si>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</si>
  <si>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</si>
  <si>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</si>
  <si>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</si>
  <si>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</si>
  <si>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</si>
  <si>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</si>
  <si>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</si>
  <si>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</si>
  <si>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</si>
  <si>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</si>
  <si>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</si>
  <si>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</si>
  <si>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</si>
  <si>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</si>
  <si>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</si>
  <si>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</si>
  <si>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</si>
  <si>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</si>
  <si>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</si>
  <si>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</si>
  <si>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</si>
  <si>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</si>
  <si>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</si>
  <si>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</si>
  <si>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</si>
  <si>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</si>
  <si>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</si>
  <si>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</si>
  <si>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</si>
  <si>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</si>
  <si>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</si>
  <si>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</si>
  <si>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</si>
  <si>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</si>
  <si>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</si>
  <si>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</si>
  <si>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</si>
  <si>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</si>
  <si>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</si>
  <si>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</si>
  <si>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</si>
  <si>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</si>
  <si>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</si>
  <si>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</si>
  <si>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</si>
  <si>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</si>
  <si>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</si>
  <si>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</si>
  <si>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</si>
  <si>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</si>
  <si>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</si>
  <si>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</si>
  <si>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</si>
  <si>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</si>
  <si>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</si>
  <si>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</si>
  <si>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</si>
  <si>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</si>
  <si>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</si>
  <si>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</si>
  <si>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</si>
  <si>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</si>
  <si>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</si>
  <si>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</si>
  <si>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</si>
  <si>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</si>
  <si>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</si>
  <si>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</si>
  <si>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</si>
  <si>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</si>
  <si>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</si>
  <si>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</si>
  <si>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</si>
  <si>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</si>
  <si>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</si>
  <si>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</si>
  <si>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</si>
  <si>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</si>
  <si>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</si>
  <si>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</si>
  <si>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</si>
  <si>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</si>
  <si>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</si>
  <si>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</si>
  <si>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</si>
  <si>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</si>
  <si>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</si>
  <si>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</si>
  <si>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</si>
  <si>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</si>
  <si>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</si>
  <si>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</si>
  <si>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</si>
  <si>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</si>
  <si>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</si>
  <si>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</si>
  <si>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</si>
  <si>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</si>
  <si>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</si>
  <si>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</si>
  <si>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</si>
  <si>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</si>
  <si>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</si>
  <si>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</si>
  <si>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</si>
  <si>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</si>
  <si>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</si>
  <si>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</si>
  <si>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</si>
  <si>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</si>
  <si>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</si>
  <si>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</si>
  <si>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</si>
  <si>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</si>
  <si>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</si>
  <si>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</si>
  <si>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</si>
  <si>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</si>
  <si>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</si>
  <si>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</si>
  <si>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</si>
  <si>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</si>
  <si>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</si>
  <si>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</si>
  <si>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</si>
  <si>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</si>
  <si>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</si>
  <si>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</si>
  <si>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</si>
  <si>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</si>
  <si>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</si>
  <si>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</si>
  <si>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</si>
  <si>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</si>
  <si>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</si>
  <si>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</si>
  <si>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</si>
  <si>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</si>
  <si>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</si>
  <si>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</si>
  <si>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</si>
  <si>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</si>
  <si>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</si>
  <si>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</si>
  <si>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</si>
  <si>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</si>
  <si>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</si>
  <si>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</si>
  <si>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</si>
  <si>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</si>
  <si>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</si>
  <si>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</si>
  <si>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</si>
  <si>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</si>
  <si>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</si>
  <si>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</si>
  <si>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</si>
  <si>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</si>
  <si>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</si>
  <si>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</si>
  <si>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</si>
  <si>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</si>
  <si>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</si>
  <si>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</si>
  <si>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</si>
  <si>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</si>
  <si>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</si>
  <si>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</si>
  <si>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</si>
  <si>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</si>
  <si>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</si>
  <si>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</si>
  <si>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</si>
  <si>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</si>
  <si>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</si>
  <si>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</si>
  <si>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</si>
  <si>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</si>
  <si>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</si>
  <si>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</si>
  <si>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</si>
  <si>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</si>
  <si>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</si>
  <si>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</si>
  <si>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</si>
  <si>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</si>
  <si>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</si>
  <si>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</si>
  <si>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</si>
  <si>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</si>
  <si>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</si>
  <si>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</si>
  <si>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</si>
  <si>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</si>
  <si>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</si>
  <si>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</si>
  <si>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</si>
  <si>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</si>
  <si>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</si>
  <si>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</si>
  <si>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</si>
  <si>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</si>
  <si>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</si>
  <si>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</si>
  <si>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</si>
  <si>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</si>
  <si>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</si>
  <si>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</si>
  <si>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</si>
  <si>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</si>
  <si>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</si>
  <si>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</si>
  <si>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</si>
  <si>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</si>
  <si>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</si>
  <si>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</si>
  <si>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</si>
  <si>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</si>
  <si>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</si>
  <si>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</si>
  <si>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</si>
  <si>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</si>
  <si>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</si>
  <si>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</si>
  <si>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</si>
  <si>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</si>
  <si>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</si>
  <si>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</si>
  <si>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</si>
  <si>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</si>
  <si>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</si>
  <si>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</si>
  <si>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</si>
  <si>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</si>
  <si>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</si>
  <si>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</si>
  <si>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</si>
  <si>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</si>
  <si>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</si>
  <si>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</si>
  <si>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</si>
  <si>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</si>
  <si>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</si>
  <si>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</si>
  <si>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</si>
  <si>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</si>
  <si>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</si>
  <si>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</si>
  <si>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</si>
  <si>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</si>
  <si>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</si>
  <si>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</si>
  <si>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</si>
  <si>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</si>
  <si>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</si>
  <si>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</si>
  <si>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</si>
  <si>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</si>
  <si>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</si>
  <si>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</si>
  <si>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</si>
  <si>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</si>
  <si>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</si>
  <si>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</si>
  <si>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</si>
  <si>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</si>
  <si>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</si>
  <si>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</si>
  <si>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</si>
  <si>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</si>
  <si>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</si>
  <si>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</si>
  <si>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</si>
  <si>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</si>
  <si>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</si>
  <si>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</si>
  <si>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</si>
  <si>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</si>
  <si>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</si>
  <si>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</si>
  <si>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</si>
  <si>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</si>
  <si>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</si>
  <si>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</si>
  <si>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</si>
  <si>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</si>
  <si>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</si>
  <si>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</si>
  <si>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</si>
  <si>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</si>
  <si>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</si>
  <si>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</si>
  <si>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</si>
  <si>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</si>
  <si>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</si>
  <si>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</si>
  <si>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</si>
  <si>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</si>
  <si>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</si>
  <si>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</si>
  <si>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</si>
  <si>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</si>
  <si>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</si>
  <si>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</si>
  <si>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</si>
  <si>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</si>
  <si>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</si>
  <si>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</si>
  <si>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</si>
  <si>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</si>
  <si>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</si>
  <si>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</si>
  <si>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</si>
  <si>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</si>
  <si>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</si>
  <si>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</si>
  <si>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</si>
  <si>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</si>
  <si>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</si>
  <si>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</si>
  <si>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</si>
  <si>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</si>
  <si>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</si>
  <si>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</si>
  <si>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</si>
  <si>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</si>
  <si>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</si>
  <si>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</si>
  <si>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</si>
  <si>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</si>
  <si>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</si>
  <si>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</si>
  <si>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</si>
  <si>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</si>
  <si>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</si>
  <si>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</si>
  <si>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</si>
  <si>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</si>
  <si>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</si>
  <si>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</si>
  <si>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</si>
  <si>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</si>
  <si>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</si>
  <si>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</si>
  <si>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</si>
  <si>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</si>
  <si>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</si>
  <si>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</si>
  <si>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</si>
  <si>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</si>
  <si>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</si>
  <si>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</si>
  <si>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</si>
  <si>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</si>
  <si>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</si>
  <si>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</si>
  <si>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</si>
  <si>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</si>
  <si>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</si>
  <si>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</si>
  <si>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</si>
  <si>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</si>
  <si>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</si>
  <si>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</si>
  <si>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</si>
  <si>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</si>
  <si>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</si>
  <si>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</si>
  <si>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</si>
  <si>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</si>
  <si>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</si>
  <si>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</si>
  <si>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</si>
  <si>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</si>
  <si>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</si>
  <si>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</si>
  <si>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</si>
  <si>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</si>
  <si>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</si>
  <si>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</si>
  <si>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</si>
  <si>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</si>
  <si>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</si>
  <si>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</si>
  <si>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</si>
  <si>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</si>
  <si>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</si>
  <si>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</si>
  <si>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</si>
  <si>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</si>
  <si>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</si>
  <si>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</si>
  <si>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</si>
  <si>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</si>
  <si>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</si>
  <si>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</si>
  <si>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</si>
  <si>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</si>
  <si>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</si>
  <si>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</si>
  <si>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</si>
  <si>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</si>
  <si>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</si>
  <si>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</si>
  <si>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</si>
  <si>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</si>
  <si>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</si>
  <si>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</si>
  <si>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</si>
  <si>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</si>
  <si>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</si>
  <si>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</si>
  <si>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</si>
  <si>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</si>
  <si>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</si>
  <si>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</si>
  <si>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</si>
  <si>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</si>
  <si>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</si>
  <si>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</si>
  <si>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</si>
  <si>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</si>
  <si>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</si>
  <si>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</si>
  <si>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</si>
  <si>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</si>
  <si>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</si>
  <si>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</si>
  <si>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</si>
  <si>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</si>
  <si>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</si>
  <si>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</si>
  <si>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</si>
  <si>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</si>
  <si>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</si>
  <si>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</si>
  <si>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</si>
  <si>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</si>
  <si>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</si>
  <si>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</si>
  <si>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</si>
  <si>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</si>
  <si>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</si>
  <si>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</si>
  <si>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</si>
  <si>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</si>
  <si>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</si>
  <si>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</si>
  <si>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</si>
  <si>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</si>
  <si>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</si>
  <si>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</si>
  <si>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</si>
  <si>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</si>
  <si>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</si>
  <si>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</si>
  <si>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</si>
  <si>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</si>
  <si>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</si>
  <si>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</si>
  <si>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</si>
  <si>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</si>
  <si>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</si>
  <si>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</si>
  <si>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</si>
  <si>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</si>
  <si>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</si>
  <si>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</si>
  <si>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</si>
  <si>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</si>
  <si>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</si>
  <si>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</si>
  <si>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</si>
  <si>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</si>
  <si>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</si>
  <si>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</si>
  <si>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</si>
  <si>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</si>
  <si>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</si>
  <si>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</si>
  <si>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</si>
  <si>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</si>
  <si>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</si>
  <si>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</si>
  <si>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</si>
  <si>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</si>
  <si>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</si>
  <si>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</si>
  <si>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</si>
  <si>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</si>
  <si>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</si>
  <si>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</si>
  <si>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</si>
  <si>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</si>
  <si>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</si>
  <si>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</si>
  <si>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</si>
  <si>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</si>
  <si>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</si>
  <si>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</si>
  <si>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</si>
  <si>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</si>
  <si>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</si>
  <si>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</si>
  <si>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</si>
  <si>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</si>
  <si>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</si>
  <si>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</si>
  <si>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</si>
  <si>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</si>
  <si>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</si>
  <si>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</si>
  <si>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</si>
  <si>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</si>
  <si>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</si>
  <si>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</si>
  <si>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</si>
  <si>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</si>
  <si>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</si>
  <si>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</si>
  <si>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</si>
  <si>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</si>
  <si>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</si>
  <si>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</si>
  <si>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</si>
  <si>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</si>
  <si>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</si>
  <si>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</si>
  <si>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</si>
  <si>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</si>
  <si>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</si>
  <si>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</si>
  <si>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</si>
  <si>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</si>
  <si>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</si>
  <si>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</si>
  <si>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</si>
  <si>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</si>
  <si>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</si>
  <si>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</si>
  <si>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</si>
  <si>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</si>
  <si>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</si>
  <si>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</si>
  <si>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</si>
  <si>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</si>
  <si>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</si>
  <si>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</si>
  <si>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</si>
  <si>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</si>
  <si>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</si>
  <si>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</si>
  <si>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</si>
  <si>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</si>
  <si>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</si>
  <si>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</si>
  <si>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</si>
  <si>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</si>
  <si>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</si>
  <si>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</si>
  <si>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</si>
  <si>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</si>
  <si>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</si>
  <si>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</si>
  <si>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</si>
  <si>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</si>
  <si>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</si>
  <si>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</si>
  <si>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</si>
  <si>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</si>
  <si>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</si>
  <si>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</si>
  <si>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</si>
  <si>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</si>
  <si>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</si>
  <si>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</si>
  <si>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</si>
  <si>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</si>
  <si>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</si>
  <si>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</si>
  <si>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</si>
  <si>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</si>
  <si>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</si>
  <si>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</si>
  <si>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</si>
  <si>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</si>
  <si>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</si>
  <si>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</si>
  <si>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</si>
  <si>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</si>
  <si>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</si>
  <si>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</si>
  <si>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</si>
  <si>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</si>
  <si>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</si>
  <si>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</si>
  <si>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</si>
  <si>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</si>
  <si>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</si>
  <si>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</si>
  <si>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</si>
  <si>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</si>
  <si>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</si>
  <si>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</si>
  <si>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</si>
  <si>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</si>
  <si>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</si>
  <si>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</si>
  <si>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</si>
  <si>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</si>
  <si>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</si>
  <si>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</si>
  <si>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</si>
  <si>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</si>
  <si>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</si>
  <si>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</si>
  <si>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</si>
  <si>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</si>
  <si>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</si>
  <si>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</si>
  <si>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</si>
  <si>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</si>
  <si>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</si>
  <si>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</si>
  <si>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</si>
  <si>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</si>
  <si>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</si>
  <si>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</si>
  <si>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</si>
  <si>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</si>
  <si>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</si>
  <si>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</si>
  <si>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</si>
  <si>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</si>
  <si>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</si>
  <si>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</si>
  <si>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</si>
  <si>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</si>
  <si>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</si>
  <si>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</si>
  <si>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</si>
  <si>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</si>
  <si>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</si>
  <si>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</si>
  <si>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</si>
  <si>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</si>
  <si>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</si>
  <si>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</si>
  <si>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</si>
  <si>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</si>
  <si>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</si>
  <si>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</si>
  <si>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</si>
  <si>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</si>
  <si>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</si>
  <si>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</si>
  <si>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</si>
  <si>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</si>
  <si>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</si>
  <si>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</si>
  <si>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</si>
  <si>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</si>
  <si>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</si>
  <si>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</si>
  <si>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</si>
  <si>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</si>
  <si>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</si>
  <si>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</si>
  <si>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</si>
  <si>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</si>
  <si>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</si>
  <si>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</si>
  <si>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</si>
  <si>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</si>
  <si>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</si>
  <si>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</si>
  <si>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</si>
  <si>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</si>
  <si>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</si>
  <si>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</si>
  <si>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</si>
  <si>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</si>
  <si>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</si>
  <si>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</si>
  <si>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</si>
  <si>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</si>
  <si>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</si>
  <si>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</si>
  <si>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</si>
  <si>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</si>
  <si>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</si>
  <si>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</si>
  <si>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</si>
  <si>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</si>
  <si>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</si>
  <si>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</si>
  <si>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</si>
  <si>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</si>
  <si>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</si>
  <si>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</si>
  <si>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</si>
  <si>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</si>
  <si>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</si>
  <si>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</si>
  <si>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</si>
  <si>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</si>
  <si>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</si>
  <si>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</si>
  <si>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</si>
  <si>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</si>
  <si>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</si>
  <si>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</si>
  <si>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</si>
  <si>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</si>
  <si>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</si>
  <si>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</si>
  <si>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</si>
  <si>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</si>
  <si>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</si>
  <si>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</si>
  <si>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</si>
  <si>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</si>
  <si>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</si>
  <si>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</si>
  <si>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</si>
  <si>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</si>
  <si>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</si>
  <si>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</si>
  <si>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</si>
  <si>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</si>
  <si>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</si>
  <si>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</si>
  <si>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</si>
  <si>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</si>
  <si>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</si>
  <si>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</si>
  <si>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</si>
  <si>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</si>
  <si>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</si>
  <si>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</si>
  <si>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</si>
  <si>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</si>
  <si>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</si>
  <si>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</si>
  <si>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</si>
  <si>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</si>
  <si>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</si>
  <si>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</si>
  <si>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</si>
  <si>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</si>
  <si>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</si>
  <si>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</si>
  <si>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</si>
  <si>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</si>
  <si>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</si>
  <si>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</si>
  <si>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</si>
  <si>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</si>
  <si>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</si>
  <si>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</si>
  <si>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</si>
  <si>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</si>
  <si>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</si>
  <si>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</si>
  <si>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</si>
  <si>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</si>
  <si>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</si>
  <si>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</si>
  <si>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</si>
  <si>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</si>
  <si>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</si>
  <si>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</si>
  <si>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</si>
  <si>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</si>
  <si>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</si>
  <si>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</si>
  <si>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</si>
  <si>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</si>
  <si>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</si>
  <si>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</si>
  <si>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</si>
  <si>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</si>
  <si>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</si>
  <si>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</si>
  <si>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</si>
  <si>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</si>
  <si>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</si>
  <si>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</si>
  <si>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</si>
  <si>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</si>
  <si>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</si>
  <si>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</si>
  <si>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</si>
  <si>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</si>
  <si>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</si>
  <si>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</si>
  <si>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</si>
  <si>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</si>
  <si>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</si>
  <si>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</si>
  <si>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</si>
  <si>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</si>
  <si>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</si>
  <si>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</si>
  <si>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</si>
  <si>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</si>
  <si>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</si>
  <si>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</si>
  <si>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</si>
  <si>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</si>
  <si>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</si>
  <si>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</si>
  <si>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</si>
  <si>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</si>
  <si>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</si>
  <si>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</si>
  <si>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</si>
  <si>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</si>
  <si>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</si>
  <si>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</si>
  <si>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</si>
  <si>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</si>
  <si>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</si>
  <si>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</si>
  <si>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</si>
  <si>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</si>
  <si>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</si>
  <si>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</si>
  <si>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</si>
  <si>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</si>
  <si>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</si>
  <si>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</si>
  <si>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</si>
  <si>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</si>
  <si>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</si>
  <si>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</si>
  <si>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</si>
  <si>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</si>
  <si>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</si>
  <si>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</si>
  <si>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</si>
  <si>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</si>
  <si>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</si>
  <si>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</si>
  <si>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</si>
  <si>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</si>
  <si>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</si>
  <si>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</si>
  <si>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</si>
  <si>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</si>
  <si>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</si>
  <si>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</si>
  <si>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</si>
  <si>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</si>
  <si>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</si>
  <si>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</si>
  <si>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</si>
  <si>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</si>
  <si>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</si>
  <si>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</si>
  <si>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</si>
  <si>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</si>
  <si>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</si>
  <si>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</si>
  <si>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</si>
  <si>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</si>
  <si>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</si>
  <si>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</si>
  <si>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</si>
  <si>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</si>
  <si>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</si>
  <si>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</si>
  <si>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</si>
  <si>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</si>
  <si>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</si>
  <si>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</si>
  <si>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</si>
  <si>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</si>
  <si>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</si>
  <si>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</si>
  <si>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</si>
  <si>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</si>
  <si>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</si>
  <si>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</si>
  <si>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</si>
  <si>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</si>
  <si>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</si>
  <si>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</si>
  <si>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</si>
  <si>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</si>
  <si>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</si>
  <si>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</si>
  <si>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</si>
  <si>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</si>
  <si>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</si>
  <si>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</si>
  <si>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</si>
  <si>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</si>
  <si>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</si>
  <si>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</si>
  <si>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</si>
  <si>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</si>
  <si>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</si>
  <si>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</si>
  <si>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</si>
  <si>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</si>
  <si>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</si>
  <si>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</si>
  <si>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</si>
  <si>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</si>
  <si>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</si>
  <si>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</si>
  <si>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</si>
  <si>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</si>
  <si>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</si>
  <si>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</si>
  <si>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</si>
  <si>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</si>
  <si>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</si>
  <si>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</si>
  <si>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</si>
  <si>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</si>
  <si>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</si>
  <si>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</si>
  <si>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</si>
  <si>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</si>
  <si>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</si>
  <si>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</si>
  <si>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</si>
  <si>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</si>
  <si>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</si>
  <si>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</si>
  <si>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</si>
  <si>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</si>
  <si>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</si>
  <si>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</si>
  <si>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</si>
  <si>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</si>
  <si>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</si>
  <si>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</si>
  <si>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</si>
  <si>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</si>
  <si>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</si>
  <si>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</si>
  <si>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</si>
  <si>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</si>
  <si>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</si>
  <si>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</si>
  <si>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</si>
  <si>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</si>
  <si>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</si>
  <si>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</si>
  <si>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</si>
  <si>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</si>
  <si>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</si>
  <si>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</si>
  <si>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</si>
  <si>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</si>
  <si>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</si>
  <si>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</si>
  <si>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</si>
  <si>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</si>
  <si>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</si>
  <si>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</si>
  <si>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</si>
  <si>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</si>
  <si>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</si>
  <si>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</si>
  <si>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</si>
  <si>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</si>
  <si>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</si>
  <si>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</si>
  <si>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</si>
  <si>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</si>
  <si>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</si>
  <si>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</si>
  <si>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</si>
  <si>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</si>
  <si>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</si>
  <si>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</si>
  <si>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</si>
  <si>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</si>
  <si>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</si>
  <si>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</si>
  <si>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</si>
  <si>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</si>
  <si>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</si>
  <si>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</si>
  <si>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</si>
  <si>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</si>
  <si>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</si>
  <si>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</si>
  <si>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</si>
  <si>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</si>
  <si>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</si>
  <si>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</si>
  <si>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</si>
  <si>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</si>
  <si>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</si>
  <si>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</si>
  <si>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</si>
  <si>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</si>
  <si>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</si>
  <si>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</si>
  <si>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</si>
  <si>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</si>
  <si>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</si>
  <si>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</si>
  <si>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</si>
  <si>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</si>
  <si>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</si>
  <si>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</si>
  <si>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</si>
  <si>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</si>
  <si>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</si>
  <si>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</si>
  <si>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</si>
  <si>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</si>
  <si>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</si>
  <si>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</si>
  <si>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</si>
  <si>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</si>
  <si>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</si>
  <si>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</si>
  <si>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</si>
  <si>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</si>
  <si>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</si>
  <si>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</si>
  <si>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</si>
  <si>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</si>
  <si>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</si>
  <si>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</si>
  <si>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</si>
  <si>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</si>
  <si>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</si>
  <si>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</si>
  <si>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</si>
  <si>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</si>
  <si>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</si>
  <si>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</si>
  <si>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</si>
  <si>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</si>
  <si>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</si>
  <si>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</si>
  <si>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</si>
  <si>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</si>
  <si>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</si>
  <si>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</si>
  <si>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</si>
  <si>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</si>
  <si>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</si>
  <si>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</si>
  <si>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</si>
  <si>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</si>
  <si>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</si>
  <si>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</si>
  <si>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</si>
  <si>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</si>
  <si>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</si>
  <si>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</si>
  <si>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</si>
  <si>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</si>
  <si>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</si>
  <si>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</si>
  <si>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</si>
  <si>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</si>
  <si>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</si>
  <si>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</si>
  <si>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</si>
  <si>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</si>
  <si>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</si>
  <si>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</si>
  <si>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</si>
  <si>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</si>
  <si>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</si>
  <si>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</si>
  <si>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</si>
  <si>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</si>
  <si>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</si>
  <si>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</si>
  <si>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</si>
  <si>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</si>
  <si>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</si>
  <si>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</si>
  <si>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</si>
  <si>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</si>
  <si>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</si>
  <si>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</si>
  <si>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</si>
  <si>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</si>
  <si>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</si>
  <si>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</si>
  <si>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</si>
  <si>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</si>
  <si>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</si>
  <si>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</si>
  <si>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</si>
  <si>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</si>
  <si>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</si>
  <si>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</si>
  <si>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</si>
  <si>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</si>
  <si>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</si>
  <si>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</si>
  <si>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</si>
  <si>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</si>
  <si>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</si>
  <si>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</si>
  <si>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</si>
  <si>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</si>
  <si>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</si>
  <si>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</si>
  <si>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</si>
  <si>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</si>
  <si>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</si>
  <si>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</si>
  <si>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</si>
  <si>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</si>
  <si>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</si>
  <si>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</si>
  <si>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</si>
  <si>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</si>
  <si>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</si>
  <si>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</si>
  <si>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</si>
  <si>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</si>
  <si>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</si>
  <si>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</si>
  <si>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</si>
  <si>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</si>
  <si>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</si>
  <si>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</si>
  <si>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</si>
  <si>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</si>
  <si>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</si>
  <si>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</si>
  <si>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</si>
  <si>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</si>
  <si>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</si>
  <si>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</si>
  <si>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</si>
  <si>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</si>
  <si>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</si>
  <si>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</si>
  <si>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</si>
  <si>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</si>
  <si>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</si>
  <si>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</si>
  <si>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</si>
  <si>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</si>
  <si>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</si>
  <si>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</si>
  <si>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</si>
  <si>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</si>
  <si>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</si>
  <si>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</si>
  <si>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</si>
  <si>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</si>
  <si>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</si>
  <si>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</si>
  <si>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</si>
  <si>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</si>
  <si>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</si>
  <si>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</si>
  <si>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</si>
  <si>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</si>
  <si>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</si>
  <si>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</si>
  <si>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</si>
  <si>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</si>
  <si>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</si>
  <si>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</si>
  <si>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</si>
  <si>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</si>
  <si>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</si>
  <si>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</si>
  <si>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</si>
  <si>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</si>
  <si>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</si>
  <si>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</si>
  <si>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</si>
  <si>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</si>
  <si>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</si>
  <si>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</si>
  <si>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</si>
  <si>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</si>
  <si>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</si>
  <si>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</si>
  <si>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</si>
  <si>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</si>
  <si>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</si>
  <si>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</si>
  <si>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</si>
  <si>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</si>
  <si>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</si>
  <si>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</si>
  <si>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</si>
  <si>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</si>
  <si>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</si>
  <si>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</si>
  <si>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</si>
  <si>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</si>
  <si>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</si>
  <si>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</si>
  <si>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</si>
  <si>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</si>
  <si>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</si>
  <si>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</si>
  <si>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</si>
  <si>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</si>
  <si>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</si>
  <si>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</si>
  <si>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</si>
  <si>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</si>
  <si>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</si>
  <si>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</si>
  <si>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</si>
  <si>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</si>
  <si>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</si>
  <si>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</si>
  <si>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</si>
  <si>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</si>
  <si>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</si>
  <si>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</si>
  <si>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</si>
  <si>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</si>
  <si>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</si>
  <si>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</si>
  <si>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</si>
  <si>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</si>
  <si>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</si>
  <si>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</si>
  <si>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</si>
  <si>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</si>
  <si>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</si>
  <si>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</si>
  <si>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</si>
  <si>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</si>
  <si>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</si>
  <si>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</si>
  <si>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</si>
  <si>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</si>
  <si>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</si>
  <si>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</si>
  <si>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</si>
  <si>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</si>
  <si>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</si>
  <si>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</si>
  <si>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</si>
  <si>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</si>
  <si>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</si>
  <si>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</si>
  <si>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</si>
  <si>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</si>
  <si>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</si>
  <si>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</si>
  <si>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</si>
  <si>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</si>
  <si>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</si>
  <si>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</si>
  <si>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</si>
  <si>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</si>
  <si>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</si>
  <si>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</si>
  <si>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</si>
  <si>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</si>
  <si>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</si>
  <si>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</si>
  <si>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</si>
  <si>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</si>
  <si>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</si>
  <si>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</si>
  <si>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</si>
  <si>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</si>
  <si>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</si>
  <si>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</si>
  <si>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</si>
  <si>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</si>
  <si>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</si>
  <si>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</si>
  <si>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</si>
  <si>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</si>
  <si>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</si>
  <si>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</si>
  <si>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</si>
  <si>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</si>
  <si>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</si>
  <si>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</si>
  <si>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</si>
  <si>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</si>
  <si>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</si>
  <si>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</si>
  <si>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</si>
  <si>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</si>
  <si>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</si>
  <si>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</si>
  <si>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</si>
  <si>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</si>
  <si>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</si>
  <si>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</si>
  <si>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</si>
  <si>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</si>
  <si>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</si>
  <si>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</si>
  <si>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</si>
  <si>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</si>
  <si>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</si>
  <si>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</si>
  <si>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</si>
  <si>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</si>
  <si>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</si>
  <si>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</si>
  <si>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</si>
  <si>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</si>
  <si>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</si>
  <si>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</si>
  <si>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</si>
  <si>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</si>
  <si>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</si>
  <si>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</si>
  <si>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</si>
  <si>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</si>
  <si>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</si>
  <si>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</si>
  <si>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</si>
  <si>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</si>
  <si>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</si>
  <si>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</si>
  <si>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</si>
  <si>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</si>
  <si>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</si>
  <si>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</si>
  <si>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</si>
  <si>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</si>
  <si>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</si>
  <si>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</si>
  <si>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</si>
  <si>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</si>
  <si>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</si>
  <si>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</si>
  <si>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</si>
  <si>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</si>
  <si>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</si>
  <si>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</si>
  <si>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</si>
  <si>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</si>
  <si>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</si>
  <si>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</si>
  <si>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</si>
  <si>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</si>
  <si>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</si>
  <si>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</si>
  <si>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</si>
  <si>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</si>
  <si>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</si>
  <si>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</si>
  <si>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</si>
  <si>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</si>
  <si>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</si>
  <si>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</si>
  <si>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</si>
  <si>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</si>
  <si>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</si>
  <si>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</si>
  <si>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</si>
  <si>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</si>
  <si>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</si>
  <si>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</si>
  <si>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</si>
  <si>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</si>
  <si>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</si>
  <si>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</si>
  <si>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</si>
  <si>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</si>
  <si>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</si>
  <si>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</si>
  <si>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</si>
  <si>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</si>
  <si>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</si>
  <si>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</si>
  <si>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</si>
  <si>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</si>
  <si>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</si>
  <si>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</si>
  <si>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</si>
  <si>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</si>
  <si>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</si>
  <si>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</si>
  <si>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</si>
  <si>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</si>
  <si>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</si>
  <si>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</si>
  <si>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</si>
  <si>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</si>
  <si>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</si>
  <si>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</si>
  <si>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</si>
  <si>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</si>
  <si>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</si>
  <si>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</si>
  <si>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</si>
  <si>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</si>
  <si>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</si>
  <si>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</si>
  <si>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</si>
  <si>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</si>
  <si>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</si>
  <si>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</si>
  <si>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</si>
  <si>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</si>
  <si>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</si>
  <si>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</si>
  <si>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</si>
  <si>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</si>
  <si>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</si>
  <si>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</si>
  <si>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</si>
  <si>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</si>
  <si>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</si>
  <si>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</si>
  <si>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</si>
  <si>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</si>
  <si>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</si>
  <si>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</si>
  <si>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</si>
  <si>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</si>
  <si>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</si>
  <si>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</si>
  <si>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</si>
  <si>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</si>
  <si>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</si>
  <si>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</si>
  <si>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</si>
  <si>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</si>
  <si>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</si>
  <si>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</si>
  <si>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</si>
  <si>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</si>
  <si>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</si>
  <si>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</si>
  <si>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</si>
  <si>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</si>
  <si>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</si>
  <si>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</si>
  <si>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</si>
  <si>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</si>
  <si>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</si>
  <si>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</si>
  <si>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</si>
  <si>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</si>
  <si>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</si>
  <si>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</si>
  <si>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</si>
  <si>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</si>
  <si>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</si>
  <si>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</si>
  <si>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</si>
  <si>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</si>
  <si>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</si>
  <si>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</si>
  <si>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</si>
  <si>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</si>
  <si>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</si>
  <si>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</si>
  <si>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</si>
  <si>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</si>
  <si>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</si>
  <si>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</si>
  <si>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</si>
  <si>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</si>
  <si>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</si>
  <si>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</si>
  <si>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</si>
  <si>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</si>
  <si>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</si>
  <si>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</si>
  <si>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</si>
  <si>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</si>
  <si>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</si>
  <si>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</si>
  <si>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</si>
  <si>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</si>
  <si>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</si>
  <si>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</si>
  <si>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</si>
  <si>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</si>
  <si>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</si>
  <si>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</si>
  <si>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</si>
  <si>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</si>
  <si>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</si>
  <si>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</si>
  <si>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</si>
  <si>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</si>
  <si>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</si>
  <si>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</si>
  <si>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</si>
  <si>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</si>
  <si>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</si>
  <si>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</si>
  <si>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</si>
  <si>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</si>
  <si>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</si>
  <si>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</si>
  <si>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</si>
  <si>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</si>
  <si>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</si>
  <si>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</si>
  <si>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</si>
  <si>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</si>
  <si>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</si>
  <si>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</si>
  <si>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</si>
  <si>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</si>
  <si>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</si>
  <si>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</si>
  <si>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</si>
  <si>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</si>
  <si>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</si>
  <si>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</si>
  <si>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</si>
  <si>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</si>
  <si>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</si>
  <si>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</si>
  <si>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</si>
  <si>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</si>
  <si>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</si>
  <si>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</si>
  <si>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</si>
  <si>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</si>
  <si>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</si>
  <si>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</si>
  <si>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</si>
  <si>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</si>
  <si>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</si>
  <si>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</si>
  <si>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</si>
  <si>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</si>
  <si>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</si>
  <si>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</si>
  <si>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</si>
  <si>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</si>
  <si>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</si>
  <si>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</si>
  <si>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</si>
  <si>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</si>
  <si>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</si>
  <si>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</si>
  <si>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</si>
  <si>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</si>
  <si>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</si>
  <si>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</si>
  <si>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</si>
  <si>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</si>
  <si>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</si>
  <si>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</si>
  <si>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</si>
  <si>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</si>
  <si>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</si>
  <si>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</si>
  <si>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</si>
  <si>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</si>
  <si>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</si>
  <si>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</si>
  <si>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</si>
  <si>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</si>
  <si>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</si>
  <si>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</si>
  <si>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</si>
  <si>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</si>
  <si>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</si>
  <si>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</si>
  <si>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</si>
  <si>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</si>
  <si>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</si>
  <si>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</si>
  <si>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</si>
  <si>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</si>
  <si>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</si>
  <si>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</si>
  <si>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</si>
  <si>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</si>
  <si>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</si>
  <si>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</si>
  <si>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</si>
  <si>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</si>
  <si>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</si>
  <si>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</si>
  <si>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</si>
  <si>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</si>
  <si>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</si>
  <si>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</si>
  <si>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</si>
  <si>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</si>
  <si>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</si>
  <si>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</si>
  <si>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</si>
  <si>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</si>
  <si>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</si>
  <si>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</si>
  <si>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</si>
  <si>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</si>
  <si>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</si>
  <si>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</si>
  <si>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</si>
  <si>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</si>
  <si>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</si>
  <si>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</si>
  <si>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</si>
  <si>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</si>
  <si>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</si>
  <si>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</si>
  <si>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</si>
  <si>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</si>
  <si>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</si>
  <si>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</si>
  <si>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</si>
  <si>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</si>
  <si>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</si>
  <si>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</si>
  <si>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</si>
  <si>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</si>
  <si>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</si>
  <si>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</si>
  <si>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</si>
  <si>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</si>
  <si>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</si>
  <si>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</si>
  <si>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</si>
  <si>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</si>
  <si>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</si>
  <si>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</si>
  <si>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</si>
  <si>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</si>
  <si>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</si>
  <si>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</si>
  <si>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</si>
  <si>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</si>
  <si>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</si>
  <si>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</si>
  <si>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</si>
  <si>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</si>
  <si>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</si>
  <si>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</si>
  <si>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</si>
  <si>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</si>
  <si>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</si>
  <si>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</si>
  <si>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</si>
  <si>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</si>
  <si>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</si>
  <si>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</si>
  <si>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</si>
  <si>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</si>
  <si>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</si>
  <si>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</si>
  <si>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</si>
  <si>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</si>
  <si>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</si>
  <si>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</si>
  <si>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</si>
  <si>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</si>
  <si>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</si>
  <si>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</si>
  <si>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</si>
  <si>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</si>
  <si>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</si>
  <si>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</si>
  <si>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</si>
  <si>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</si>
  <si>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</si>
  <si>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</si>
  <si>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</si>
  <si>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</si>
  <si>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</si>
  <si>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</si>
  <si>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</si>
  <si>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</si>
  <si>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</si>
  <si>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</si>
  <si>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</si>
  <si>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</si>
  <si>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</si>
  <si>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</si>
  <si>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</si>
  <si>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</si>
  <si>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</si>
  <si>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</si>
  <si>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</si>
  <si>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</si>
  <si>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</si>
  <si>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</si>
  <si>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</si>
  <si>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</si>
  <si>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</si>
  <si>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</si>
  <si>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</si>
  <si>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</si>
  <si>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</si>
  <si>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</si>
  <si>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</si>
  <si>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</si>
  <si>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</si>
  <si>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</si>
  <si>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</si>
  <si>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</si>
  <si>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</si>
  <si>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</si>
  <si>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</si>
  <si>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</si>
  <si>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</si>
  <si>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</si>
  <si>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</si>
  <si>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</si>
  <si>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</si>
  <si>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</si>
  <si>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</si>
  <si>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</si>
  <si>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</si>
  <si>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</si>
  <si>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</si>
  <si>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</si>
  <si>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</si>
  <si>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</si>
  <si>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</si>
  <si>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</si>
  <si>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</si>
  <si>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</si>
  <si>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</si>
  <si>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</si>
  <si>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</si>
  <si>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</si>
  <si>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</si>
  <si>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</si>
  <si>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</si>
  <si>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</si>
  <si>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</si>
  <si>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</si>
  <si>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</si>
  <si>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</si>
  <si>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</si>
  <si>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</si>
  <si>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</si>
  <si>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</si>
  <si>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</si>
  <si>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</si>
  <si>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</si>
  <si>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</si>
  <si>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</si>
  <si>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</si>
  <si>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</si>
  <si>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</si>
  <si>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</si>
  <si>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</si>
  <si>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</si>
  <si>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</si>
  <si>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</si>
  <si>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</si>
  <si>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</si>
  <si>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</si>
  <si>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</si>
  <si>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</si>
  <si>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</si>
  <si>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</si>
  <si>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</si>
  <si>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</si>
  <si>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</si>
  <si>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</si>
  <si>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</si>
  <si>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</si>
  <si>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</si>
  <si>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</si>
  <si>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</si>
  <si>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</si>
  <si>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</si>
  <si>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</si>
  <si>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</si>
  <si>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</si>
  <si>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</si>
  <si>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</si>
  <si>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</si>
  <si>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</si>
  <si>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</si>
  <si>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</si>
  <si>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</si>
  <si>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</si>
  <si>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</si>
  <si>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</si>
  <si>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</si>
  <si>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</si>
  <si>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</si>
  <si>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</si>
  <si>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</si>
  <si>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</si>
  <si>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</si>
  <si>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</si>
  <si>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</si>
  <si>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</si>
  <si>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</si>
  <si>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</si>
  <si>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</si>
  <si>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</si>
  <si>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</si>
  <si>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</si>
  <si>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</si>
  <si>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</si>
  <si>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</si>
  <si>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</si>
  <si>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</si>
  <si>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</si>
  <si>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</si>
  <si>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</si>
  <si>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</si>
  <si>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</si>
  <si>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</si>
  <si>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</si>
  <si>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</si>
  <si>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</si>
  <si>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</si>
  <si>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</si>
  <si>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</si>
  <si>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</si>
  <si>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</si>
  <si>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</si>
  <si>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</si>
  <si>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</si>
  <si>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</si>
  <si>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</si>
  <si>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</si>
  <si>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</si>
  <si>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</si>
  <si>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</si>
  <si>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</si>
  <si>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</si>
  <si>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</si>
  <si>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</si>
  <si>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</si>
  <si>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</si>
  <si>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</si>
  <si>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</si>
  <si>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</si>
  <si>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</si>
  <si>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</si>
  <si>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</si>
  <si>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</si>
  <si>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</si>
  <si>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</si>
  <si>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</si>
  <si>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</si>
  <si>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</si>
  <si>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</si>
  <si>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</si>
  <si>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</si>
  <si>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</si>
  <si>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</si>
  <si>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</si>
  <si>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</si>
  <si>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</si>
  <si>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</si>
  <si>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</si>
  <si>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</si>
  <si>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</si>
  <si>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</si>
  <si>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</si>
  <si>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</si>
  <si>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</si>
  <si>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</si>
  <si>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</si>
  <si>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</si>
  <si>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</si>
  <si>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</si>
  <si>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</si>
  <si>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</si>
  <si>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</si>
  <si>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</si>
  <si>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</si>
  <si>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</si>
  <si>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</si>
  <si>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</si>
  <si>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</si>
  <si>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</si>
  <si>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</si>
  <si>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</si>
  <si>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</si>
  <si>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</si>
  <si>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</si>
  <si>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</si>
  <si>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</si>
  <si>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</si>
  <si>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</si>
  <si>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</si>
  <si>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</si>
  <si>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</si>
  <si>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</si>
  <si>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</si>
  <si>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</si>
  <si>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</si>
  <si>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</si>
  <si>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</si>
  <si>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</si>
  <si>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</si>
  <si>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</si>
  <si>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</si>
  <si>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</si>
  <si>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</si>
  <si>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</si>
  <si>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</si>
  <si>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</si>
  <si>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</si>
  <si>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</si>
  <si>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</si>
  <si>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</si>
  <si>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</si>
  <si>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</si>
  <si>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</si>
  <si>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</si>
  <si>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</si>
  <si>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</si>
  <si>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</si>
  <si>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</si>
  <si>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</si>
  <si>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</si>
  <si>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</si>
  <si>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</si>
  <si>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</si>
  <si>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</si>
  <si>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</si>
  <si>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</si>
  <si>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</si>
  <si>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</si>
  <si>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</si>
  <si>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</si>
  <si>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</si>
  <si>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</si>
  <si>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</si>
  <si>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</si>
  <si>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</si>
  <si>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</si>
  <si>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</si>
  <si>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</si>
  <si>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</si>
  <si>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</si>
  <si>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</si>
  <si>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</si>
  <si>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</si>
  <si>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</si>
  <si>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</si>
  <si>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</si>
  <si>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</si>
  <si>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</si>
  <si>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</si>
  <si>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</si>
  <si>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</si>
  <si>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</si>
  <si>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</si>
  <si>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</si>
  <si>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</si>
  <si>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</si>
  <si>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</si>
  <si>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</si>
  <si>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</si>
  <si>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</si>
  <si>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</si>
  <si>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</si>
  <si>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</si>
  <si>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</si>
  <si>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</si>
  <si>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</si>
  <si>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</si>
  <si>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</si>
  <si>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</si>
  <si>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</si>
  <si>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</si>
  <si>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</si>
  <si>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</si>
  <si>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</si>
  <si>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</si>
  <si>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</si>
  <si>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</si>
  <si>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</si>
  <si>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</si>
  <si>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</si>
  <si>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</si>
  <si>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</si>
  <si>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</si>
  <si>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</si>
  <si>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</si>
  <si>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</si>
  <si>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</si>
  <si>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</si>
  <si>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</si>
  <si>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</si>
  <si>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</si>
  <si>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</si>
  <si>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</si>
  <si>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</si>
  <si>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</si>
  <si>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</si>
  <si>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</si>
  <si>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</si>
  <si>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</si>
  <si>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</si>
  <si>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</si>
  <si>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</si>
  <si>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</si>
  <si>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</si>
  <si>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</si>
  <si>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</si>
  <si>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</si>
  <si>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</si>
  <si>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</si>
  <si>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</si>
  <si>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</si>
  <si>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</si>
  <si>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</si>
  <si>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</si>
  <si>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</si>
  <si>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</si>
  <si>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</si>
  <si>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</si>
  <si>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</si>
  <si>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</si>
  <si>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</si>
  <si>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</si>
  <si>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</si>
  <si>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</si>
  <si>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</si>
  <si>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</si>
  <si>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</si>
  <si>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</si>
  <si>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</si>
  <si>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</si>
  <si>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</si>
  <si>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</si>
  <si>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</si>
  <si>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</si>
  <si>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</si>
  <si>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</si>
  <si>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</si>
  <si>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</si>
  <si>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</si>
  <si>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</si>
  <si>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</si>
  <si>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</si>
  <si>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</si>
  <si>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</si>
  <si>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</si>
  <si>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</si>
  <si>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</si>
  <si>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</si>
  <si>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</si>
  <si>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</si>
  <si>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</si>
  <si>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</si>
  <si>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</si>
  <si>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</si>
  <si>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</si>
  <si>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</si>
  <si>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</si>
  <si>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</si>
  <si>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</si>
  <si>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</si>
  <si>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</si>
  <si>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</si>
  <si>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</si>
  <si>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</si>
  <si>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</si>
  <si>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</si>
  <si>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</si>
  <si>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</si>
  <si>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</si>
  <si>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</si>
  <si>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</si>
  <si>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</si>
  <si>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</si>
  <si>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</si>
  <si>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</si>
  <si>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</si>
  <si>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</si>
  <si>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</si>
  <si>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</si>
  <si>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</si>
  <si>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</si>
  <si>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</si>
  <si>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</si>
  <si>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</si>
  <si>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</si>
  <si>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</si>
  <si>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</si>
  <si>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</si>
  <si>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</si>
  <si>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</si>
  <si>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</si>
  <si>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</si>
  <si>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</si>
  <si>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</si>
  <si>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</si>
  <si>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</si>
  <si>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</si>
  <si>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</si>
  <si>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</si>
  <si>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</si>
  <si>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</si>
  <si>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</si>
  <si>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</si>
  <si>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</si>
  <si>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</si>
  <si>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</si>
  <si>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</si>
  <si>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</si>
  <si>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</si>
  <si>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</si>
  <si>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</si>
  <si>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</si>
  <si>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</si>
  <si>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</si>
  <si>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</si>
  <si>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</si>
  <si>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</si>
  <si>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</si>
  <si>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</si>
  <si>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</si>
  <si>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</si>
  <si>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</si>
  <si>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</si>
  <si>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</si>
  <si>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</si>
  <si>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</si>
  <si>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</si>
  <si>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</si>
  <si>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</si>
  <si>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</si>
  <si>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</si>
  <si>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</si>
  <si>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</si>
  <si>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</si>
  <si>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</si>
  <si>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</si>
  <si>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</si>
  <si>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</si>
  <si>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</si>
  <si>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</si>
  <si>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</si>
  <si>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</si>
  <si>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</si>
  <si>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</si>
  <si>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</si>
  <si>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</si>
  <si>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</si>
  <si>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</si>
  <si>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</si>
  <si>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</si>
  <si>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</si>
  <si>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</si>
  <si>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</si>
  <si>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</si>
  <si>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</si>
  <si>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</si>
  <si>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</si>
  <si>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</si>
  <si>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</si>
  <si>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</si>
  <si>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</si>
  <si>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</si>
  <si>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</si>
  <si>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</si>
  <si>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</si>
  <si>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</si>
  <si>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</si>
  <si>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</si>
  <si>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</si>
  <si>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</si>
  <si>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</si>
  <si>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</si>
  <si>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</si>
  <si>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</si>
  <si>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</si>
  <si>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</si>
  <si>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</si>
  <si>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</si>
  <si>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</si>
  <si>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</si>
  <si>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</si>
  <si>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</si>
  <si>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</si>
  <si>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</si>
  <si>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</si>
  <si>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</si>
  <si>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</si>
  <si>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</si>
  <si>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</si>
  <si>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</si>
  <si>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</si>
  <si>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</si>
  <si>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</si>
  <si>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</si>
  <si>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</si>
  <si>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</si>
  <si>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</si>
  <si>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</si>
  <si>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</si>
  <si>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</si>
  <si>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</si>
  <si>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</si>
  <si>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</si>
  <si>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</si>
  <si>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</si>
  <si>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</si>
  <si>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</si>
  <si>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</si>
  <si>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</si>
  <si>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</si>
  <si>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</si>
  <si>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</si>
  <si>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</si>
  <si>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</si>
  <si>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</si>
  <si>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</si>
  <si>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</si>
  <si>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</si>
  <si>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</si>
  <si>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</si>
  <si>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</si>
  <si>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</si>
  <si>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</si>
  <si>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</si>
  <si>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</si>
  <si>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</si>
  <si>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</si>
  <si>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</si>
  <si>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</si>
  <si>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</si>
  <si>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</si>
  <si>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</si>
  <si>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</si>
  <si>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</si>
  <si>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</si>
  <si>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</si>
  <si>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</si>
  <si>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</si>
  <si>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</si>
  <si>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</si>
  <si>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</si>
  <si>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</si>
  <si>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</si>
  <si>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</si>
  <si>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</si>
  <si>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</si>
  <si>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</si>
  <si>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</si>
  <si>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</si>
  <si>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</si>
  <si>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</si>
  <si>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</si>
  <si>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</si>
  <si>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</si>
  <si>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</si>
  <si>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</si>
  <si>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</si>
  <si>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</si>
  <si>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</si>
  <si>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</si>
  <si>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</si>
  <si>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</si>
  <si>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</si>
  <si>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</si>
  <si>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</si>
  <si>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</si>
  <si>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</si>
  <si>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</si>
  <si>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</si>
  <si>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</si>
  <si>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</si>
  <si>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</si>
  <si>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</si>
  <si>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</si>
  <si>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</si>
  <si>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</si>
  <si>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</si>
  <si>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</si>
  <si>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</si>
  <si>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</si>
  <si>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</si>
  <si>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</si>
  <si>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</si>
  <si>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</si>
  <si>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</si>
  <si>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</si>
  <si>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</si>
  <si>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</si>
  <si>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</si>
  <si>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</si>
  <si>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</si>
  <si>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</si>
  <si>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</si>
  <si>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</si>
  <si>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</si>
  <si>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</si>
  <si>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</si>
  <si>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</si>
  <si>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</si>
  <si>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</si>
  <si>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</si>
  <si>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</si>
  <si>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</si>
  <si>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</si>
  <si>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</si>
  <si>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</si>
  <si>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</si>
  <si>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</si>
  <si>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</si>
  <si>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</si>
  <si>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</si>
  <si>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</si>
  <si>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</si>
  <si>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</si>
  <si>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</si>
  <si>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</si>
  <si>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</si>
  <si>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</si>
  <si>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</si>
  <si>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</si>
  <si>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</si>
  <si>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</si>
  <si>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</si>
  <si>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</si>
  <si>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</si>
  <si>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</si>
  <si>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</si>
  <si>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</si>
  <si>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</si>
  <si>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</si>
  <si>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</si>
  <si>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</si>
  <si>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</si>
  <si>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</si>
  <si>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</si>
  <si>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</si>
  <si>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</si>
  <si>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</si>
  <si>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</si>
  <si>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</si>
  <si>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</si>
  <si>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</si>
  <si>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</si>
  <si>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</si>
  <si>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</si>
  <si>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</si>
  <si>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</si>
  <si>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</si>
  <si>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</si>
  <si>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</si>
  <si>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</si>
  <si>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</si>
  <si>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</si>
  <si>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</si>
  <si>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</si>
  <si>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</si>
  <si>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</si>
  <si>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</si>
  <si>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</si>
  <si>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</si>
  <si>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</si>
  <si>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</si>
  <si>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</si>
  <si>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</si>
  <si>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</si>
  <si>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</si>
  <si>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</si>
  <si>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</si>
  <si>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</si>
  <si>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</si>
  <si>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</si>
  <si>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</si>
  <si>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</si>
  <si>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</si>
  <si>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</si>
  <si>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</si>
  <si>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</si>
  <si>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</si>
  <si>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</si>
  <si>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</si>
  <si>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</si>
  <si>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</si>
  <si>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</si>
  <si>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</si>
  <si>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</si>
  <si>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</si>
  <si>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</si>
  <si>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</si>
  <si>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</si>
  <si>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</si>
  <si>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</si>
  <si>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</si>
  <si>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</si>
  <si>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</si>
  <si>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</si>
  <si>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</si>
  <si>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</si>
  <si>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</si>
  <si>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</si>
  <si>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</si>
  <si>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</si>
  <si>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</si>
  <si>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</si>
  <si>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</si>
  <si>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</si>
  <si>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</si>
  <si>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</si>
  <si>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</si>
  <si>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</si>
  <si>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</si>
  <si>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</si>
  <si>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</si>
  <si>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</si>
  <si>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</si>
  <si>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</si>
  <si>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</si>
  <si>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</si>
  <si>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</si>
  <si>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</si>
  <si>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</si>
  <si>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</si>
  <si>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</si>
  <si>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</si>
  <si>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</si>
  <si>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</si>
  <si>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</si>
  <si>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</si>
  <si>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</si>
  <si>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</si>
  <si>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</si>
  <si>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</si>
  <si>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</si>
  <si>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</si>
  <si>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</si>
  <si>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</si>
  <si>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</si>
  <si>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</si>
  <si>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</si>
  <si>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</si>
  <si>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</si>
  <si>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</si>
  <si>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</si>
  <si>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</si>
  <si>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</si>
  <si>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</si>
  <si>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</si>
  <si>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</si>
  <si>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</si>
  <si>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</si>
  <si>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</si>
  <si>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</si>
  <si>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</si>
  <si>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</si>
  <si>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</si>
  <si>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</si>
  <si>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</si>
  <si>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</si>
  <si>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</si>
  <si>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</si>
  <si>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</si>
  <si>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</si>
  <si>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</si>
  <si>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</si>
  <si>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</si>
  <si>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</si>
  <si>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</si>
  <si>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</si>
  <si>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</si>
  <si>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</si>
  <si>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</si>
  <si>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</si>
  <si>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</si>
  <si>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</si>
  <si>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</si>
  <si>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</si>
  <si>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</si>
  <si>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</si>
  <si>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</si>
  <si>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</si>
  <si>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</si>
  <si>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</si>
  <si>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</si>
  <si>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</si>
  <si>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</si>
  <si>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</si>
  <si>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</si>
  <si>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</si>
  <si>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</si>
  <si>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</si>
  <si>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</si>
  <si>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</si>
  <si>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</si>
  <si>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</si>
  <si>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</si>
  <si>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</si>
  <si>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</si>
  <si>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</si>
  <si>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</si>
  <si>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</si>
  <si>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</si>
  <si>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</si>
  <si>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</si>
  <si>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</si>
  <si>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</si>
  <si>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</si>
  <si>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</si>
  <si>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</si>
  <si>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</si>
  <si>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</si>
  <si>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</si>
  <si>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</si>
  <si>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</si>
  <si>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</si>
  <si>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</si>
  <si>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</si>
  <si>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</si>
  <si>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</si>
  <si>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</si>
  <si>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</si>
  <si>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</si>
  <si>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</si>
  <si>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</si>
  <si>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</si>
  <si>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</si>
  <si>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</si>
  <si>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</si>
  <si>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</si>
  <si>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</si>
  <si>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</si>
  <si>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</si>
  <si>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</si>
  <si>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</si>
  <si>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</si>
  <si>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</si>
  <si>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</si>
  <si>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</si>
  <si>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</si>
  <si>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</si>
  <si>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</si>
  <si>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</si>
  <si>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</si>
  <si>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</si>
  <si>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</si>
  <si>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</si>
  <si>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</si>
  <si>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</si>
  <si>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</si>
  <si>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</si>
  <si>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</si>
  <si>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</si>
  <si>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</si>
  <si>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</si>
  <si>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</si>
  <si>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</si>
  <si>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</si>
  <si>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</si>
  <si>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</si>
  <si>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</si>
  <si>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</si>
  <si>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</si>
  <si>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</si>
  <si>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</si>
  <si>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</si>
  <si>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</si>
  <si>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</si>
  <si>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</si>
  <si>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</si>
  <si>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</si>
  <si>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</si>
  <si>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</si>
  <si>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</si>
  <si>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</si>
  <si>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</si>
  <si>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</si>
  <si>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</si>
  <si>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</si>
  <si>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</si>
  <si>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</si>
  <si>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</si>
  <si>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</si>
  <si>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</si>
  <si>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</si>
  <si>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</si>
  <si>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</si>
  <si>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</si>
  <si>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</si>
  <si>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</si>
  <si>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</si>
  <si>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</si>
  <si>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</si>
  <si>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</si>
  <si>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</si>
  <si>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</si>
  <si>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</si>
  <si>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</si>
  <si>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</si>
  <si>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</si>
  <si>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</si>
  <si>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</si>
  <si>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</si>
  <si>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</si>
  <si>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</si>
  <si>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</si>
  <si>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</si>
  <si>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</si>
  <si>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</si>
  <si>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</si>
  <si>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</si>
  <si>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</si>
  <si>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</si>
  <si>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</si>
  <si>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</si>
  <si>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</si>
  <si>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</si>
  <si>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</si>
  <si>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</si>
  <si>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</si>
  <si>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</si>
  <si>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</si>
  <si>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</si>
  <si>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</si>
  <si>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</si>
  <si>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</si>
  <si>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</si>
  <si>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</si>
  <si>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</si>
  <si>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</si>
  <si>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</si>
  <si>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</si>
  <si>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</si>
  <si>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</si>
  <si>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</si>
  <si>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</si>
  <si>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</si>
  <si>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</si>
  <si>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</si>
  <si>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</si>
  <si>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</si>
  <si>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</si>
  <si>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</si>
  <si>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</si>
  <si>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</si>
  <si>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</si>
  <si>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</si>
  <si>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</si>
  <si>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</si>
  <si>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</si>
  <si>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</si>
  <si>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</si>
  <si>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</si>
  <si>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</si>
  <si>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</si>
  <si>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</si>
  <si>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</si>
  <si>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</si>
  <si>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</si>
  <si>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</si>
  <si>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</si>
  <si>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</si>
  <si>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</si>
  <si>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</si>
  <si>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</si>
  <si>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</si>
  <si>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</si>
  <si>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</si>
  <si>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</si>
  <si>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</si>
  <si>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</si>
  <si>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</si>
  <si>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</si>
  <si>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</si>
  <si>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</si>
  <si>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</si>
  <si>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</si>
  <si>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</si>
  <si>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</si>
  <si>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</si>
  <si>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</si>
  <si>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</si>
  <si>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</si>
  <si>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</si>
  <si>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</si>
  <si>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</si>
  <si>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</si>
  <si>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</si>
  <si>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</si>
  <si>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</si>
  <si>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</si>
  <si>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</si>
  <si>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</si>
  <si>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</si>
  <si>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</si>
  <si>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</si>
  <si>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</si>
  <si>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</si>
  <si>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</si>
  <si>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</si>
  <si>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</si>
  <si>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</si>
  <si>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</si>
  <si>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</si>
  <si>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</si>
  <si>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</si>
  <si>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</si>
  <si>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</si>
  <si>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</si>
  <si>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</si>
  <si>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</si>
  <si>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</si>
  <si>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</si>
  <si>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</si>
  <si>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</si>
  <si>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</si>
  <si>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</si>
  <si>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</si>
  <si>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</si>
  <si>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</si>
  <si>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</si>
  <si>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</si>
  <si>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</si>
  <si>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</si>
  <si>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</si>
  <si>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</si>
  <si>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</si>
  <si>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</si>
  <si>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</si>
  <si>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</si>
  <si>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</si>
  <si>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</si>
  <si>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</si>
  <si>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</si>
  <si>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</si>
  <si>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</si>
  <si>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</si>
  <si>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</si>
  <si>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</si>
  <si>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</si>
  <si>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</si>
  <si>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</si>
  <si>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</si>
  <si>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</si>
  <si>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</si>
  <si>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</si>
  <si>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</si>
  <si>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</si>
  <si>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</si>
  <si>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</si>
  <si>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</si>
  <si>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</si>
  <si>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</si>
  <si>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</si>
  <si>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</si>
  <si>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</si>
  <si>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</si>
  <si>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</si>
  <si>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</si>
  <si>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</si>
  <si>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</si>
  <si>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</si>
  <si>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</si>
  <si>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</si>
  <si>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</si>
  <si>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</si>
  <si>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</si>
  <si>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</si>
  <si>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</si>
  <si>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</si>
  <si>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</si>
  <si>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</si>
  <si>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</si>
  <si>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</si>
  <si>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</si>
  <si>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</si>
  <si>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</si>
  <si>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</si>
  <si>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</si>
  <si>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</si>
  <si>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</si>
  <si>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</si>
  <si>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</si>
  <si>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</si>
  <si>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</si>
  <si>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</si>
  <si>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</si>
  <si>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</si>
  <si>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</si>
  <si>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</si>
  <si>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</si>
  <si>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</si>
  <si>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</si>
  <si>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</si>
  <si>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</si>
  <si>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</si>
  <si>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</si>
  <si>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</si>
  <si>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</si>
  <si>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</si>
  <si>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</si>
  <si>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</si>
  <si>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</si>
  <si>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</si>
  <si>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</si>
  <si>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</si>
  <si>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</si>
  <si>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</si>
  <si>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</si>
  <si>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</si>
  <si>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</si>
  <si>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</si>
  <si>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</si>
  <si>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</si>
  <si>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</si>
  <si>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</si>
  <si>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</si>
  <si>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</si>
  <si>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</si>
  <si>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</si>
  <si>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</si>
  <si>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</si>
  <si>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</si>
  <si>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</si>
  <si>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</si>
  <si>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</si>
  <si>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</si>
  <si>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</si>
  <si>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</si>
  <si>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</si>
  <si>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</si>
  <si>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</si>
  <si>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</si>
  <si>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</si>
  <si>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</si>
  <si>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</si>
  <si>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</si>
  <si>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</si>
  <si>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</si>
  <si>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</si>
  <si>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</si>
  <si>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</si>
  <si>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</si>
  <si>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</si>
  <si>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</si>
  <si>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</si>
  <si>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</si>
  <si>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</si>
  <si>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</si>
  <si>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</si>
  <si>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</si>
  <si>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</si>
  <si>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</si>
  <si>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</si>
  <si>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</si>
  <si>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</si>
  <si>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</si>
  <si>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</si>
  <si>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</si>
  <si>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</si>
  <si>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</si>
  <si>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</si>
  <si>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</si>
  <si>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</si>
  <si>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</si>
  <si>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</si>
  <si>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</si>
  <si>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</si>
  <si>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</si>
  <si>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</si>
  <si>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</si>
  <si>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</si>
  <si>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</si>
  <si>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</si>
  <si>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</si>
  <si>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</si>
  <si>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</si>
  <si>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</si>
  <si>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</si>
  <si>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</si>
  <si>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</si>
  <si>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</si>
  <si>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</si>
  <si>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</si>
  <si>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</si>
  <si>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</si>
  <si>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</si>
  <si>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</si>
  <si>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</si>
  <si>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</si>
  <si>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</si>
  <si>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</si>
  <si>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</si>
  <si>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</si>
  <si>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</si>
  <si>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</si>
  <si>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</si>
  <si>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</si>
  <si>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</si>
  <si>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</si>
  <si>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</si>
  <si>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</si>
  <si>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</si>
  <si>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</si>
  <si>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</si>
  <si>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</si>
  <si>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</si>
  <si>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</si>
  <si>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</si>
  <si>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</si>
  <si>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</si>
  <si>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</si>
  <si>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</si>
  <si>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</si>
  <si>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</si>
  <si>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</si>
  <si>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</si>
  <si>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</si>
  <si>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</si>
  <si>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</si>
  <si>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</si>
  <si>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</si>
  <si>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</si>
  <si>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</si>
  <si>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</si>
  <si>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</si>
  <si>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</si>
  <si>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</si>
  <si>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</si>
  <si>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</si>
  <si>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</si>
  <si>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</si>
  <si>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</si>
  <si>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</si>
  <si>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</si>
  <si>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</si>
  <si>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</si>
  <si>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</si>
  <si>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</si>
  <si>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</si>
  <si>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</si>
  <si>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</si>
  <si>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</si>
  <si>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</si>
  <si>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</si>
  <si>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</si>
  <si>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</si>
  <si>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</si>
  <si>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</si>
  <si>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</si>
  <si>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</si>
  <si>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</si>
  <si>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</si>
  <si>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</si>
  <si>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</si>
  <si>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</si>
  <si>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</si>
  <si>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</si>
  <si>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</si>
  <si>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</si>
  <si>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</si>
  <si>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</si>
  <si>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</si>
  <si>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</si>
  <si>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</si>
  <si>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</si>
  <si>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</si>
  <si>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</si>
  <si>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</si>
  <si>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</si>
  <si>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</si>
  <si>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</si>
  <si>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</si>
  <si>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</si>
  <si>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</si>
  <si>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</si>
  <si>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</si>
  <si>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</si>
  <si>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</si>
  <si>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</si>
  <si>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</si>
  <si>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</si>
  <si>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</si>
  <si>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</si>
  <si>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</si>
  <si>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</si>
  <si>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</si>
  <si>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</si>
  <si>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</si>
  <si>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</si>
  <si>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</si>
  <si>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</si>
  <si>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</si>
  <si>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</si>
  <si>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</si>
  <si>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</si>
  <si>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</si>
  <si>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</si>
  <si>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</si>
  <si>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</si>
  <si>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</si>
  <si>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</si>
  <si>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</si>
  <si>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</si>
  <si>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</si>
  <si>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</si>
  <si>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</si>
  <si>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</si>
  <si>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</si>
  <si>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</si>
  <si>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</si>
  <si>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</si>
  <si>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</si>
  <si>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</si>
  <si>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</si>
  <si>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</si>
  <si>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</si>
  <si>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</si>
  <si>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</si>
  <si>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</si>
  <si>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</si>
  <si>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</si>
  <si>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</si>
  <si>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</si>
  <si>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</si>
  <si>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</si>
  <si>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</si>
  <si>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</si>
  <si>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</si>
  <si>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</si>
  <si>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</si>
  <si>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</si>
  <si>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</si>
  <si>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</si>
  <si>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</si>
  <si>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</si>
  <si>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</si>
  <si>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</si>
  <si>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</si>
  <si>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</si>
  <si>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</si>
  <si>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</si>
  <si>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</si>
  <si>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</si>
  <si>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</si>
  <si>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</si>
  <si>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</si>
  <si>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</si>
  <si>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</si>
  <si>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</si>
  <si>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</si>
  <si>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</si>
  <si>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</si>
  <si>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</si>
  <si>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</si>
  <si>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</si>
  <si>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</si>
  <si>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</si>
  <si>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</si>
  <si>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</si>
  <si>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</si>
  <si>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</si>
  <si>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</si>
  <si>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</si>
  <si>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</si>
  <si>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</si>
  <si>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</si>
  <si>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</si>
  <si>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</si>
  <si>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</si>
  <si>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</si>
  <si>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</si>
  <si>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</si>
  <si>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</si>
  <si>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</si>
  <si>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</si>
  <si>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</si>
  <si>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</si>
  <si>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</si>
  <si>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</si>
  <si>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</si>
  <si>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</si>
  <si>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</si>
  <si>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</si>
  <si>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</si>
  <si>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</si>
  <si>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</si>
  <si>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</si>
  <si>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</si>
  <si>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</si>
  <si>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</si>
  <si>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</si>
  <si>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</si>
  <si>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</si>
  <si>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</si>
  <si>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</si>
  <si>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</si>
  <si>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</si>
  <si>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</si>
  <si>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</si>
  <si>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</si>
  <si>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</si>
  <si>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</si>
  <si>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</si>
  <si>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</si>
  <si>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</si>
  <si>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</si>
  <si>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</si>
  <si>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</si>
  <si>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</si>
  <si>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</si>
  <si>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</si>
  <si>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</si>
  <si>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</si>
  <si>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</si>
  <si>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</si>
  <si>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</si>
  <si>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</si>
  <si>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</si>
  <si>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</si>
  <si>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</si>
  <si>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</si>
  <si>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</si>
  <si>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</si>
  <si>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</si>
  <si>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</si>
  <si>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</si>
  <si>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</si>
  <si>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</si>
  <si>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</si>
  <si>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</si>
  <si>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</si>
  <si>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</si>
  <si>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</si>
  <si>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</si>
  <si>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</si>
  <si>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</si>
  <si>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</si>
  <si>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</si>
  <si>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</si>
  <si>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</si>
  <si>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</si>
  <si>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</si>
  <si>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</si>
  <si>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</si>
  <si>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</si>
  <si>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</si>
  <si>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</si>
  <si>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</si>
  <si>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</si>
  <si>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</si>
  <si>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</si>
  <si>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</si>
  <si>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</si>
  <si>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</si>
  <si>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</si>
  <si>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</si>
  <si>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</si>
  <si>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</si>
  <si>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</si>
  <si>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</si>
  <si>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</si>
  <si>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</si>
  <si>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</si>
  <si>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</si>
  <si>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</si>
  <si>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</si>
  <si>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</si>
  <si>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</si>
  <si>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</si>
  <si>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</si>
  <si>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</si>
  <si>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</si>
  <si>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</si>
  <si>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</si>
  <si>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</si>
  <si>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</si>
  <si>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</si>
  <si>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</si>
  <si>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</si>
  <si>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</si>
  <si>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</si>
  <si>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</si>
  <si>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</si>
  <si>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</si>
  <si>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</si>
  <si>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</si>
  <si>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</si>
  <si>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</si>
  <si>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</si>
  <si>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</si>
  <si>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</si>
  <si>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</si>
  <si>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</si>
  <si>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</si>
  <si>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</si>
  <si>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</si>
  <si>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</si>
  <si>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</si>
  <si>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</si>
  <si>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</si>
  <si>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</si>
  <si>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</si>
  <si>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</si>
  <si>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</si>
  <si>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</si>
  <si>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</si>
  <si>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</si>
  <si>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</si>
  <si>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</si>
  <si>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</si>
  <si>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</si>
  <si>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</si>
  <si>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</si>
  <si>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</si>
  <si>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</si>
  <si>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</si>
  <si>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</si>
  <si>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</si>
  <si>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</si>
  <si>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</si>
  <si>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</si>
  <si>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</si>
  <si>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</si>
  <si>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</si>
  <si>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</si>
  <si>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</si>
  <si>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</si>
  <si>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</si>
  <si>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</si>
  <si>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</si>
  <si>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</si>
  <si>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</si>
  <si>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</si>
  <si>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</si>
  <si>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</si>
  <si>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</si>
  <si>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</si>
  <si>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</si>
  <si>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</si>
  <si>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</si>
  <si>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</si>
  <si>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</si>
  <si>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</si>
  <si>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</si>
  <si>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</si>
  <si>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</si>
  <si>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</si>
  <si>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</si>
  <si>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</si>
  <si>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</si>
  <si>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</si>
  <si>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</si>
  <si>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</si>
  <si>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</si>
  <si>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</si>
  <si>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</si>
  <si>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</si>
  <si>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</si>
  <si>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</si>
  <si>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</si>
  <si>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</si>
  <si>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</si>
  <si>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</si>
  <si>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</si>
  <si>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</si>
  <si>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</si>
  <si>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</si>
  <si>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</si>
  <si>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</si>
  <si>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</si>
  <si>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</si>
  <si>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</si>
  <si>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</si>
  <si>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</si>
  <si>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</si>
  <si>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</si>
  <si>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</si>
  <si>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</si>
  <si>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</si>
  <si>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</si>
  <si>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</si>
  <si>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</si>
  <si>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</si>
  <si>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</si>
  <si>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</si>
  <si>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</si>
  <si>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</si>
  <si>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</si>
  <si>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</si>
  <si>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</si>
  <si>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</si>
  <si>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</si>
  <si>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</si>
  <si>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</si>
  <si>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</si>
  <si>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</si>
  <si>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</si>
  <si>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</si>
  <si>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</si>
  <si>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</si>
  <si>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</si>
  <si>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</si>
  <si>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</si>
  <si>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</si>
  <si>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</si>
  <si>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</si>
  <si>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</si>
  <si>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</si>
  <si>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</si>
  <si>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</si>
  <si>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</si>
  <si>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</si>
  <si>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</si>
  <si>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</si>
  <si>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</si>
  <si>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</si>
  <si>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</si>
  <si>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</si>
  <si>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</si>
  <si>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</si>
  <si>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</si>
  <si>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</si>
  <si>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</si>
  <si>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</si>
  <si>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</si>
  <si>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</si>
  <si>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</si>
  <si>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</si>
  <si>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</si>
  <si>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</si>
  <si>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</si>
  <si>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</si>
  <si>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</si>
  <si>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</si>
  <si>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</si>
  <si>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</si>
  <si>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</si>
  <si>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</si>
  <si>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</si>
  <si>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</si>
  <si>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</si>
  <si>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</si>
  <si>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</si>
  <si>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</si>
  <si>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</si>
  <si>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</si>
  <si>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</si>
  <si>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</si>
  <si>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</si>
  <si>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</si>
  <si>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</si>
  <si>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</si>
  <si>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</si>
  <si>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</si>
  <si>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</si>
  <si>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</si>
  <si>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</si>
  <si>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</si>
  <si>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</si>
  <si>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</si>
  <si>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</si>
  <si>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</si>
  <si>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</si>
  <si>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</si>
  <si>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</si>
  <si>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</si>
  <si>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</si>
  <si>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</si>
  <si>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</si>
  <si>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</si>
  <si>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</si>
  <si>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</si>
  <si>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</si>
  <si>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</si>
  <si>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</si>
  <si>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</si>
  <si>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</si>
  <si>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</si>
  <si>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</si>
  <si>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</si>
  <si>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</si>
  <si>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</si>
  <si>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</si>
  <si>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</si>
  <si>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</si>
  <si>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</si>
  <si>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</si>
  <si>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</si>
  <si>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</si>
  <si>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</si>
  <si>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</si>
  <si>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</si>
  <si>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</si>
  <si>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</si>
  <si>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</si>
  <si>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</si>
  <si>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</si>
  <si>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</si>
  <si>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</si>
  <si>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</si>
  <si>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</si>
  <si>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</si>
  <si>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</si>
  <si>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</si>
  <si>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</si>
  <si>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</si>
  <si>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</si>
  <si>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</si>
  <si>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</si>
  <si>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</si>
  <si>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</si>
  <si>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</si>
  <si>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</si>
  <si>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</si>
  <si>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</si>
  <si>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</si>
  <si>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</si>
  <si>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</si>
  <si>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</si>
  <si>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</si>
  <si>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</si>
  <si>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</si>
  <si>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</si>
  <si>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</si>
  <si>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</si>
  <si>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</si>
  <si>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</si>
  <si>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</si>
  <si>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</si>
  <si>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</si>
  <si>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</si>
  <si>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</si>
  <si>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</si>
  <si>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</si>
  <si>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</si>
  <si>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</si>
  <si>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</si>
  <si>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</si>
  <si>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</si>
  <si>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</si>
  <si>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</si>
  <si>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</si>
  <si>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</si>
  <si>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</si>
  <si>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</si>
  <si>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</si>
  <si>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</si>
  <si>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</si>
  <si>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</si>
  <si>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</si>
  <si>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</si>
  <si>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</si>
  <si>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</si>
  <si>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</si>
  <si>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</si>
  <si>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</si>
  <si>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</si>
  <si>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</si>
  <si>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</si>
  <si>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</si>
  <si>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</si>
  <si>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</si>
  <si>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</si>
  <si>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</si>
  <si>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</si>
  <si>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</si>
  <si>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</si>
  <si>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</si>
  <si>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</si>
  <si>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</si>
  <si>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</si>
  <si>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</si>
  <si>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</si>
  <si>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</si>
  <si>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</si>
  <si>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</si>
  <si>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</si>
  <si>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</si>
  <si>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</si>
  <si>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</si>
  <si>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</si>
  <si>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</si>
  <si>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</si>
  <si>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</si>
  <si>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</si>
  <si>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</si>
  <si>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</si>
  <si>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</si>
  <si>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</si>
  <si>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</si>
  <si>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</si>
  <si>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</si>
  <si>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</si>
  <si>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</si>
  <si>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</si>
  <si>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</si>
  <si>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</si>
  <si>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</si>
  <si>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</si>
  <si>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</si>
  <si>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</si>
  <si>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</si>
  <si>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</si>
  <si>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</si>
  <si>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</si>
  <si>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</si>
  <si>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</si>
  <si>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</si>
  <si>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</si>
  <si>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</si>
  <si>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</si>
  <si>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</si>
  <si>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</si>
  <si>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</si>
  <si>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</si>
  <si>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</si>
  <si>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</si>
  <si>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</si>
  <si>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</si>
  <si>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</si>
  <si>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</si>
  <si>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</si>
  <si>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</si>
  <si>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</si>
  <si>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</si>
  <si>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</si>
  <si>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</si>
  <si>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</si>
  <si>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</si>
  <si>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</si>
  <si>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</si>
  <si>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</si>
  <si>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</si>
  <si>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</si>
  <si>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</si>
  <si>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</si>
  <si>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</si>
  <si>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</si>
  <si>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</si>
  <si>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</si>
  <si>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</si>
  <si>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</si>
  <si>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</si>
  <si>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</si>
  <si>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</si>
  <si>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</si>
  <si>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</si>
  <si>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</si>
  <si>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</si>
  <si>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</si>
  <si>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</si>
  <si>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</si>
  <si>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</si>
  <si>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</si>
  <si>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</si>
  <si>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</si>
  <si>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</si>
  <si>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</si>
  <si>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</si>
  <si>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</si>
  <si>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</si>
  <si>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</si>
  <si>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</si>
  <si>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</si>
  <si>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</si>
  <si>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</si>
  <si>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</si>
  <si>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</si>
  <si>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</si>
  <si>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</si>
  <si>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</si>
  <si>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</si>
  <si>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</si>
  <si>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</si>
  <si>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</si>
  <si>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</si>
  <si>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</si>
  <si>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</si>
  <si>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</si>
  <si>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</si>
  <si>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</si>
  <si>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</si>
  <si>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</si>
  <si>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</si>
  <si>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</si>
  <si>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</si>
  <si>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</si>
  <si>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</si>
  <si>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</si>
  <si>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</si>
  <si>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</si>
  <si>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</si>
  <si>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</si>
  <si>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</si>
  <si>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</si>
  <si>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</si>
  <si>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</si>
  <si>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</si>
  <si>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</si>
  <si>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</si>
  <si>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</si>
  <si>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</si>
  <si>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</si>
  <si>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</si>
  <si>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</si>
  <si>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</si>
  <si>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</si>
  <si>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</si>
  <si>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</si>
  <si>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</si>
  <si>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</si>
  <si>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</si>
  <si>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</si>
  <si>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</si>
  <si>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</si>
  <si>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</si>
  <si>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</si>
  <si>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</si>
  <si>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</si>
  <si>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</si>
  <si>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</si>
  <si>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</si>
  <si>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</si>
  <si>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</si>
  <si>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</si>
  <si>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</si>
  <si>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</si>
  <si>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</si>
  <si>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</si>
  <si>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</si>
  <si>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</si>
  <si>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</si>
  <si>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</si>
  <si>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</si>
  <si>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</si>
  <si>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</si>
  <si>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</si>
  <si>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</si>
  <si>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</si>
  <si>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</si>
  <si>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</si>
  <si>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</si>
  <si>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</si>
  <si>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</si>
  <si>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</si>
  <si>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</si>
  <si>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</si>
  <si>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</si>
  <si>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</si>
  <si>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</si>
  <si>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</si>
  <si>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</si>
  <si>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</si>
  <si>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</si>
  <si>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</si>
  <si>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</si>
  <si>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</si>
  <si>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</si>
  <si>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</si>
  <si>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</si>
  <si>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</si>
  <si>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</si>
  <si>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</si>
  <si>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</si>
  <si>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</si>
  <si>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</si>
  <si>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</si>
  <si>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</si>
  <si>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</si>
  <si>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</si>
  <si>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</si>
  <si>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</si>
  <si>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</si>
  <si>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</si>
  <si>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</si>
  <si>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</si>
  <si>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</si>
  <si>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</si>
  <si>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</si>
  <si>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</si>
  <si>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</si>
  <si>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</si>
  <si>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</si>
  <si>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</si>
  <si>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</si>
  <si>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</si>
  <si>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</si>
  <si>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</si>
  <si>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</si>
  <si>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</si>
  <si>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</si>
  <si>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</si>
  <si>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</si>
  <si>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</si>
  <si>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</si>
  <si>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</si>
  <si>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</si>
  <si>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</si>
  <si>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</si>
  <si>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</si>
  <si>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</si>
  <si>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</si>
  <si>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</si>
  <si>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</si>
  <si>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</si>
  <si>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</si>
  <si>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</si>
  <si>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</si>
  <si>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</si>
  <si>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</si>
  <si>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</si>
  <si>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</si>
  <si>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</si>
  <si>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</si>
  <si>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</si>
  <si>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</si>
  <si>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</si>
  <si>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</si>
  <si>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</si>
  <si>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</si>
  <si>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</si>
  <si>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</si>
  <si>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</si>
  <si>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</si>
  <si>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</si>
  <si>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</si>
  <si>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</si>
  <si>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</si>
  <si>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</si>
  <si>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</si>
  <si>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</si>
  <si>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</si>
  <si>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</si>
  <si>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</si>
  <si>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</si>
  <si>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</si>
  <si>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</si>
  <si>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</si>
  <si>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</si>
  <si>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</si>
  <si>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</si>
  <si>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</si>
  <si>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</si>
  <si>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</si>
  <si>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</si>
  <si>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</si>
  <si>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</si>
  <si>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</si>
  <si>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</si>
  <si>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</si>
  <si>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</si>
  <si>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</si>
  <si>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</si>
  <si>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</si>
  <si>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</si>
  <si>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</si>
  <si>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</si>
  <si>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</si>
  <si>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</si>
  <si>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</si>
  <si>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</si>
  <si>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</si>
  <si>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</si>
  <si>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</si>
  <si>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</si>
  <si>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</si>
  <si>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</si>
  <si>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</si>
  <si>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</si>
  <si>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</si>
  <si>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</si>
  <si>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</si>
  <si>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</si>
  <si>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</si>
  <si>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</si>
  <si>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</si>
  <si>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</si>
  <si>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</si>
  <si>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</si>
  <si>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</si>
  <si>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</si>
  <si>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</si>
  <si>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</si>
  <si>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</si>
  <si>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</si>
  <si>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</si>
  <si>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</si>
  <si>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</si>
  <si>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</si>
  <si>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</si>
  <si>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</si>
  <si>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</si>
  <si>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</si>
  <si>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</si>
  <si>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</si>
  <si>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</si>
  <si>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</si>
  <si>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</si>
  <si>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</si>
  <si>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</si>
  <si>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</si>
  <si>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</si>
  <si>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</si>
  <si>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</si>
  <si>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</si>
  <si>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</si>
  <si>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</si>
  <si>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</si>
  <si>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</si>
  <si>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</si>
  <si>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</si>
  <si>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</si>
  <si>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</si>
  <si>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</si>
  <si>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</si>
  <si>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</si>
  <si>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</si>
  <si>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</si>
  <si>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</si>
  <si>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</si>
  <si>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</si>
  <si>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</si>
  <si>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</si>
  <si>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</si>
  <si>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</si>
  <si>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</si>
  <si>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</si>
  <si>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</si>
  <si>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</si>
  <si>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</si>
  <si>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</si>
  <si>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</si>
  <si>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</si>
  <si>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</si>
  <si>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</si>
  <si>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</si>
  <si>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</si>
  <si>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</si>
  <si>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</si>
  <si>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</si>
  <si>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</si>
  <si>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</si>
  <si>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</si>
  <si>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</si>
  <si>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</si>
  <si>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</si>
  <si>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</si>
  <si>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</si>
  <si>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</si>
  <si>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</si>
  <si>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</si>
  <si>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</si>
  <si>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</si>
  <si>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</si>
  <si>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</si>
  <si>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</si>
  <si>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</si>
  <si>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</si>
  <si>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</si>
  <si>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</si>
  <si>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</si>
  <si>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</si>
  <si>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</si>
  <si>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</si>
  <si>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</si>
  <si>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</si>
  <si>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</si>
  <si>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</si>
  <si>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</si>
  <si>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</si>
  <si>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</si>
  <si>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</si>
  <si>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</si>
  <si>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</si>
  <si>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</si>
  <si>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</si>
  <si>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</si>
  <si>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</si>
  <si>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</si>
  <si>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</si>
  <si>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</si>
  <si>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</si>
  <si>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</si>
  <si>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</si>
  <si>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</si>
  <si>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</si>
  <si>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</si>
  <si>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</si>
  <si>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</si>
  <si>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</si>
  <si>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</si>
  <si>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</si>
  <si>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</si>
  <si>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</si>
  <si>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</si>
  <si>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</si>
  <si>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</si>
  <si>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</si>
  <si>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</si>
  <si>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</si>
  <si>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</si>
  <si>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</si>
  <si>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</si>
  <si>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</si>
  <si>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</si>
  <si>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</si>
  <si>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</si>
  <si>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</si>
  <si>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</si>
  <si>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</si>
  <si>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</si>
  <si>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</si>
  <si>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</si>
  <si>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</si>
  <si>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</si>
  <si>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</si>
  <si>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</si>
  <si>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</si>
  <si>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</si>
  <si>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</si>
  <si>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</si>
  <si>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</si>
  <si>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</si>
  <si>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</si>
  <si>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</si>
  <si>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</si>
  <si>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</si>
  <si>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</si>
  <si>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</si>
  <si>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</si>
  <si>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</si>
  <si>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</si>
  <si>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</si>
  <si>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</si>
  <si>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</si>
  <si>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</si>
  <si>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</si>
  <si>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</si>
  <si>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</si>
  <si>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</si>
  <si>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</si>
  <si>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</si>
  <si>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</si>
  <si>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</si>
  <si>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</si>
  <si>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</si>
  <si>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</si>
  <si>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</si>
  <si>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</si>
  <si>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</si>
  <si>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</si>
  <si>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</si>
  <si>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</si>
  <si>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</si>
  <si>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</si>
  <si>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</si>
  <si>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</si>
  <si>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</si>
  <si>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</si>
  <si>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</si>
  <si>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</si>
  <si>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</si>
  <si>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</si>
  <si>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</si>
  <si>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</si>
  <si>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</si>
  <si>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</si>
  <si>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</si>
  <si>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</si>
  <si>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</si>
  <si>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</si>
  <si>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</si>
  <si>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</si>
  <si>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</si>
  <si>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</si>
  <si>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</si>
  <si>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</si>
  <si>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</si>
  <si>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</si>
  <si>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</si>
  <si>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</si>
  <si>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</si>
  <si>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</si>
  <si>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</si>
  <si>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</si>
  <si>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</si>
  <si>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</si>
  <si>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</si>
  <si>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</si>
  <si>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</si>
  <si>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</si>
  <si>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</si>
  <si>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</si>
  <si>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</si>
  <si>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</si>
  <si>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</si>
  <si>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</si>
  <si>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</si>
  <si>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</si>
  <si>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</si>
  <si>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</si>
  <si>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</si>
  <si>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</si>
  <si>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</si>
  <si>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</si>
  <si>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</si>
  <si>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</si>
  <si>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</si>
  <si>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</si>
  <si>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</si>
  <si>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</si>
  <si>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</si>
  <si>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</si>
  <si>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</si>
  <si>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</si>
  <si>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</si>
  <si>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</si>
  <si>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</si>
  <si>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</si>
  <si>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</si>
  <si>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</si>
  <si>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</si>
  <si>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</si>
  <si>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</si>
  <si>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</si>
  <si>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</si>
  <si>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</si>
  <si>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</si>
  <si>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</si>
  <si>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</si>
  <si>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</si>
  <si>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</si>
  <si>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</si>
  <si>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</si>
  <si>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</si>
  <si>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</si>
  <si>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</si>
  <si>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</si>
  <si>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</si>
  <si>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</si>
  <si>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</si>
  <si>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</si>
  <si>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</si>
  <si>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</si>
  <si>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</si>
  <si>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</si>
  <si>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</si>
  <si>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</si>
  <si>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</si>
  <si>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</si>
  <si>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</si>
  <si>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</si>
  <si>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</si>
  <si>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</si>
  <si>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</si>
  <si>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</si>
  <si>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</si>
  <si>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</si>
  <si>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</si>
  <si>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</si>
  <si>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</si>
  <si>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</si>
  <si>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</si>
  <si>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</si>
  <si>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</si>
  <si>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</si>
  <si>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</si>
  <si>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</si>
  <si>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</si>
  <si>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</si>
  <si>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</si>
  <si>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</si>
  <si>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</si>
  <si>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</si>
  <si>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</si>
  <si>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</si>
  <si>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</si>
  <si>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</si>
  <si>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</si>
  <si>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</si>
  <si>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</si>
  <si>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</si>
  <si>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</si>
  <si>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</si>
  <si>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</si>
  <si>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</si>
  <si>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</si>
  <si>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</si>
  <si>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</si>
  <si>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</si>
  <si>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</si>
  <si>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</si>
  <si>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</si>
  <si>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</si>
  <si>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</si>
  <si>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</si>
  <si>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</si>
  <si>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</si>
  <si>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</si>
  <si>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</si>
  <si>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</si>
  <si>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</si>
  <si>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</si>
  <si>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</si>
  <si>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</si>
  <si>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</si>
  <si>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</si>
  <si>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</si>
  <si>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</si>
  <si>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</si>
  <si>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</si>
  <si>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</si>
  <si>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</si>
  <si>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</si>
  <si>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</si>
  <si>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</si>
  <si>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</si>
  <si>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</si>
  <si>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</si>
  <si>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</si>
  <si>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</si>
  <si>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</si>
  <si>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</si>
  <si>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</si>
  <si>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</si>
  <si>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</si>
  <si>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</si>
  <si>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</si>
  <si>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</si>
  <si>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</si>
  <si>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</si>
  <si>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</si>
  <si>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</si>
  <si>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</si>
  <si>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</si>
  <si>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</si>
  <si>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</si>
  <si>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</si>
  <si>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</si>
  <si>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</si>
  <si>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</si>
  <si>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</si>
  <si>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</si>
  <si>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</si>
  <si>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</si>
  <si>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</si>
  <si>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</si>
  <si>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</si>
  <si>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</si>
  <si>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</si>
  <si>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</si>
  <si>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</si>
  <si>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</si>
  <si>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</si>
  <si>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</si>
  <si>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</si>
  <si>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</si>
  <si>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</si>
  <si>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</si>
  <si>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</si>
  <si>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</si>
  <si>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</si>
  <si>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</si>
  <si>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</si>
  <si>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</si>
  <si>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</si>
  <si>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</si>
  <si>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</si>
  <si>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</si>
  <si>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</si>
  <si>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</si>
  <si>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</si>
  <si>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</si>
  <si>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</si>
  <si>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</si>
  <si>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</si>
  <si>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</si>
  <si>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</si>
  <si>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</si>
  <si>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</si>
  <si>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</si>
  <si>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</si>
  <si>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</si>
  <si>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</si>
  <si>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</si>
  <si>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</si>
  <si>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</si>
  <si>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</si>
  <si>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</si>
  <si>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</si>
  <si>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</si>
  <si>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</si>
  <si>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</si>
  <si>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</si>
  <si>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</si>
  <si>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</si>
  <si>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</si>
  <si>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</si>
  <si>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</si>
  <si>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</si>
  <si>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</si>
  <si>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</si>
  <si>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</si>
  <si>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</si>
  <si>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</si>
  <si>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</si>
  <si>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</si>
  <si>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</si>
  <si>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</si>
  <si>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</si>
  <si>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</si>
  <si>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</si>
  <si>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</si>
  <si>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</si>
  <si>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</si>
  <si>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</si>
  <si>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</si>
  <si>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</si>
  <si>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</si>
  <si>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</si>
  <si>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</si>
  <si>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</si>
  <si>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</si>
  <si>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</si>
  <si>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</si>
  <si>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</si>
  <si>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</si>
  <si>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</si>
  <si>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</si>
  <si>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</si>
  <si>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</si>
  <si>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</si>
  <si>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</si>
  <si>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</si>
  <si>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</si>
  <si>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</si>
  <si>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</si>
  <si>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</si>
  <si>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</si>
  <si>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</si>
  <si>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</si>
  <si>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</si>
  <si>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</si>
  <si>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</si>
  <si>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</si>
  <si>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</si>
  <si>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</si>
  <si>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</si>
  <si>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</si>
  <si>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</si>
  <si>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</si>
  <si>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</si>
  <si>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</si>
  <si>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</si>
  <si>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</si>
  <si>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</si>
  <si>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</si>
  <si>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</si>
  <si>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</si>
  <si>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</si>
  <si>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</si>
  <si>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</si>
  <si>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</si>
  <si>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</si>
  <si>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</si>
  <si>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</si>
  <si>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</si>
  <si>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</si>
  <si>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</si>
  <si>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</si>
  <si>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</si>
  <si>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</si>
  <si>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</si>
  <si>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</si>
  <si>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</si>
  <si>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</si>
  <si>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</si>
  <si>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</si>
  <si>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</si>
  <si>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</si>
  <si>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</si>
  <si>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</si>
  <si>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</si>
  <si>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</si>
  <si>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</si>
  <si>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</si>
  <si>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</si>
  <si>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</si>
  <si>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</si>
  <si>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</si>
  <si>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</si>
  <si>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</si>
  <si>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</si>
  <si>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</si>
  <si>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</si>
  <si>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</si>
  <si>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</si>
  <si>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</si>
  <si>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</si>
  <si>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</si>
  <si>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</si>
  <si>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</si>
  <si>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</si>
  <si>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</si>
  <si>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</si>
  <si>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</si>
  <si>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</si>
  <si>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</si>
  <si>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</si>
  <si>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</si>
  <si>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</si>
  <si>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</si>
  <si>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</si>
  <si>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</si>
  <si>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</si>
  <si>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</si>
  <si>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</si>
  <si>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</si>
  <si>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</si>
  <si>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</si>
  <si>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</si>
  <si>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</si>
  <si>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</si>
  <si>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</si>
  <si>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</si>
  <si>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</si>
  <si>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</si>
  <si>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</si>
  <si>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</si>
  <si>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</si>
  <si>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</si>
  <si>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</si>
  <si>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</si>
  <si>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</si>
  <si>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</si>
  <si>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</si>
  <si>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</si>
  <si>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</si>
  <si>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</si>
  <si>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</si>
  <si>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</si>
  <si>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</si>
  <si>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</si>
  <si>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</si>
  <si>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</si>
  <si>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</si>
  <si>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</si>
  <si>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</si>
  <si>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</si>
  <si>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</si>
  <si>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</si>
  <si>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</si>
  <si>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</si>
  <si>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</si>
  <si>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</si>
  <si>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</si>
  <si>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</si>
  <si>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</si>
  <si>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</si>
  <si>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</si>
  <si>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</si>
  <si>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</si>
  <si>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</si>
  <si>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</si>
  <si>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</si>
  <si>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</si>
  <si>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</si>
  <si>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</si>
  <si>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</si>
  <si>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</si>
  <si>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</si>
  <si>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</si>
  <si>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</si>
  <si>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</si>
  <si>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</si>
  <si>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</si>
  <si>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</si>
  <si>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</si>
  <si>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</si>
  <si>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</si>
  <si>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</si>
  <si>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</si>
  <si>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</si>
  <si>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</si>
  <si>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</si>
  <si>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</si>
  <si>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</si>
  <si>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</si>
  <si>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</si>
  <si>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</si>
  <si>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</si>
  <si>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</si>
  <si>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</si>
  <si>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</si>
  <si>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</si>
  <si>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</si>
  <si>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</si>
  <si>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</si>
  <si>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</si>
  <si>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</si>
  <si>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</si>
  <si>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</si>
  <si>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</si>
  <si>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</si>
  <si>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</si>
  <si>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</si>
  <si>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</si>
  <si>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</si>
  <si>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</si>
  <si>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</si>
  <si>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</si>
  <si>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</si>
  <si>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</si>
  <si>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</si>
  <si>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</si>
  <si>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</si>
  <si>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</si>
  <si>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</si>
  <si>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</si>
  <si>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</si>
  <si>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</si>
  <si>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</si>
  <si>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</si>
  <si>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</si>
  <si>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</si>
  <si>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</si>
  <si>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</si>
  <si>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</si>
  <si>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</si>
  <si>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</si>
  <si>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</si>
  <si>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</si>
  <si>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</si>
  <si>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</si>
  <si>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</si>
  <si>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</si>
  <si>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</si>
  <si>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</si>
  <si>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</si>
  <si>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</si>
  <si>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</si>
  <si>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</si>
  <si>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</si>
  <si>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</si>
  <si>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</si>
  <si>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</si>
  <si>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</si>
  <si>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</si>
  <si>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</si>
  <si>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</si>
  <si>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</si>
  <si>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</si>
  <si>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</si>
  <si>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</si>
  <si>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</si>
  <si>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</si>
  <si>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</si>
  <si>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</si>
  <si>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</si>
  <si>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</si>
  <si>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</si>
  <si>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</si>
  <si>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</si>
  <si>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</si>
  <si>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</si>
  <si>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</si>
  <si>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</si>
  <si>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</si>
  <si>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</si>
  <si>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</si>
  <si>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</si>
  <si>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</si>
  <si>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</si>
  <si>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</si>
  <si>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</si>
  <si>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</si>
  <si>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</si>
  <si>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</si>
  <si>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</si>
  <si>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</si>
  <si>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</si>
  <si>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</si>
  <si>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</si>
  <si>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</si>
  <si>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</si>
  <si>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</si>
  <si>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</si>
  <si>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</si>
  <si>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</si>
  <si>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</si>
  <si>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</si>
  <si>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</si>
  <si>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</si>
  <si>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</si>
  <si>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</si>
  <si>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</si>
  <si>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</si>
  <si>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</si>
  <si>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</si>
  <si>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</si>
  <si>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</si>
  <si>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</si>
  <si>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</si>
  <si>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</si>
  <si>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</si>
  <si>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</si>
  <si>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</si>
  <si>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</si>
  <si>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</si>
  <si>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</si>
  <si>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</si>
  <si>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</si>
  <si>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</si>
  <si>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</si>
  <si>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</si>
  <si>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</si>
  <si>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</si>
  <si>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</si>
  <si>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</si>
  <si>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</si>
  <si>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</si>
  <si>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</si>
  <si>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</si>
  <si>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</si>
  <si>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</si>
  <si>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</si>
  <si>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</si>
  <si>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</si>
  <si>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</si>
  <si>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</si>
  <si>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</si>
  <si>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</si>
  <si>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</si>
  <si>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</si>
  <si>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</si>
  <si>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</si>
  <si>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</si>
  <si>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</si>
  <si>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</si>
  <si>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</si>
  <si>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</si>
  <si>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</si>
  <si>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</si>
  <si>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</si>
  <si>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</si>
  <si>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</si>
  <si>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</si>
  <si>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</si>
  <si>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</si>
  <si>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</si>
  <si>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</si>
  <si>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</si>
  <si>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</si>
  <si>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</si>
  <si>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</si>
  <si>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</si>
  <si>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</si>
  <si>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</si>
  <si>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</si>
  <si>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</si>
  <si>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</si>
  <si>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</si>
  <si>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</si>
  <si>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</si>
  <si>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</si>
  <si>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</si>
  <si>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</si>
  <si>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</si>
  <si>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</si>
  <si>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</si>
  <si>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</si>
  <si>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</si>
  <si>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</si>
  <si>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</si>
  <si>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</si>
  <si>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</si>
  <si>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</si>
  <si>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</si>
  <si>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</si>
  <si>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</si>
  <si>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</si>
  <si>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</si>
  <si>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</si>
  <si>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</si>
  <si>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</si>
  <si>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</si>
  <si>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</si>
  <si>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</si>
  <si>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</si>
  <si>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</si>
  <si>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</si>
  <si>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</si>
  <si>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</si>
  <si>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</si>
  <si>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</si>
  <si>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</si>
  <si>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</si>
  <si>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</si>
  <si>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</si>
  <si>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</si>
  <si>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</si>
  <si>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</si>
  <si>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</si>
  <si>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</si>
  <si>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</si>
  <si>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</si>
  <si>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</si>
  <si>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</si>
  <si>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</si>
  <si>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</si>
  <si>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</si>
  <si>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</si>
  <si>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</si>
  <si>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</si>
  <si>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</si>
  <si>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</si>
  <si>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</si>
  <si>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</si>
  <si>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</si>
  <si>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</si>
  <si>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</si>
  <si>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</si>
  <si>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</si>
  <si>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</si>
  <si>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</si>
  <si>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</si>
  <si>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</si>
  <si>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</si>
  <si>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</si>
  <si>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</si>
  <si>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</si>
  <si>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</si>
  <si>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</si>
  <si>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</si>
  <si>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</si>
  <si>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</si>
  <si>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</si>
  <si>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</si>
  <si>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</si>
  <si>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</si>
  <si>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</si>
  <si>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</si>
  <si>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</si>
  <si>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</si>
  <si>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</si>
  <si>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</si>
  <si>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</si>
  <si>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</si>
  <si>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</si>
  <si>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</si>
  <si>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</si>
  <si>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</si>
  <si>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</si>
  <si>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</si>
  <si>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</si>
  <si>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</si>
  <si>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</si>
  <si>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</si>
  <si>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</si>
  <si>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</si>
  <si>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</si>
  <si>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</si>
  <si>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</si>
  <si>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</si>
  <si>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</si>
  <si>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</si>
  <si>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</si>
  <si>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</si>
  <si>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</si>
  <si>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</si>
  <si>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</si>
  <si>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</si>
  <si>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</si>
  <si>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</si>
  <si>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</si>
  <si>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</si>
  <si>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</si>
  <si>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</si>
  <si>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</si>
  <si>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</si>
  <si>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</si>
  <si>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</si>
  <si>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</si>
  <si>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</si>
  <si>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</si>
  <si>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</si>
  <si>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</si>
  <si>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</si>
  <si>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</si>
  <si>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</si>
  <si>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</si>
  <si>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</si>
  <si>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</si>
  <si>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</si>
  <si>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</si>
  <si>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</si>
  <si>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</si>
  <si>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</si>
  <si>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</si>
  <si>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</si>
  <si>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</si>
  <si>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</si>
  <si>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</si>
  <si>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</si>
  <si>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</si>
  <si>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</si>
  <si>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</si>
  <si>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</si>
  <si>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</si>
  <si>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</si>
  <si>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</si>
  <si>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</si>
  <si>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</si>
  <si>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</si>
  <si>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</si>
  <si>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</si>
  <si>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</si>
  <si>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</si>
  <si>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</si>
  <si>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</si>
  <si>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</si>
  <si>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</si>
  <si>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</si>
  <si>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</si>
  <si>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</si>
  <si>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</si>
  <si>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</si>
  <si>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</si>
  <si>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</si>
  <si>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</si>
  <si>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</si>
  <si>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</si>
  <si>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</si>
  <si>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</si>
  <si>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</si>
  <si>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</si>
  <si>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</si>
  <si>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</si>
  <si>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</si>
  <si>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</si>
  <si>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</si>
  <si>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</si>
  <si>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</si>
  <si>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</si>
  <si>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</si>
  <si>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</si>
  <si>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</si>
  <si>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</si>
  <si>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</si>
  <si>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</si>
  <si>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</si>
  <si>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</si>
  <si>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</si>
  <si>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</si>
  <si>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</si>
  <si>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</si>
  <si>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</si>
  <si>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</si>
  <si>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</si>
  <si>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</si>
  <si>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</si>
  <si>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</si>
  <si>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</si>
  <si>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</si>
  <si>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</si>
  <si>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</si>
  <si>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</si>
  <si>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</si>
  <si>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</si>
  <si>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</si>
  <si>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</si>
  <si>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</si>
  <si>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</si>
  <si>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</si>
  <si>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</si>
  <si>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</si>
  <si>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</si>
  <si>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</si>
  <si>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</si>
  <si>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</si>
  <si>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</si>
  <si>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</si>
  <si>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</si>
  <si>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</si>
  <si>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</si>
  <si>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</si>
  <si>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</si>
  <si>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</si>
  <si>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</si>
  <si>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</si>
  <si>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</si>
  <si>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</si>
  <si>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</si>
  <si>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</si>
  <si>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</si>
  <si>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</si>
  <si>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</si>
  <si>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</si>
  <si>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</si>
  <si>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</si>
  <si>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</si>
  <si>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</si>
  <si>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</si>
  <si>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</si>
  <si>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</si>
  <si>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</si>
  <si>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</si>
  <si>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</si>
  <si>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</si>
  <si>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</si>
  <si>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</si>
  <si>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</si>
  <si>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</si>
  <si>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</si>
  <si>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</si>
  <si>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</si>
  <si>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</si>
  <si>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</si>
  <si>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</si>
  <si>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</si>
  <si>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</si>
  <si>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</si>
  <si>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</si>
  <si>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</si>
  <si>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</si>
  <si>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</si>
  <si>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</si>
  <si>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</si>
  <si>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</si>
  <si>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</si>
  <si>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</si>
  <si>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</si>
  <si>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</si>
  <si>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</si>
  <si>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</si>
  <si>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</si>
  <si>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</si>
  <si>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</si>
  <si>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</si>
  <si>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</si>
  <si>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</si>
  <si>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</si>
  <si>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</si>
  <si>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</si>
  <si>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</si>
  <si>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</si>
  <si>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</si>
  <si>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</si>
  <si>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</si>
  <si>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</si>
  <si>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</si>
  <si>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</si>
  <si>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</si>
  <si>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</si>
  <si>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</si>
  <si>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</si>
  <si>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</si>
  <si>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</si>
  <si>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</si>
  <si>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</si>
  <si>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</si>
  <si>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</si>
  <si>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</si>
  <si>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</si>
  <si>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</si>
  <si>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</si>
  <si>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</si>
  <si>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</si>
  <si>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</si>
  <si>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</si>
  <si>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</si>
  <si>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</si>
  <si>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</si>
  <si>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</si>
  <si>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</si>
  <si>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</si>
  <si>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</si>
  <si>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</si>
  <si>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</si>
  <si>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</si>
  <si>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</si>
  <si>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</si>
  <si>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</si>
  <si>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</si>
  <si>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</si>
  <si>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</si>
  <si>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</si>
  <si>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</si>
  <si>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</si>
  <si>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</si>
  <si>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</si>
  <si>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</si>
  <si>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</si>
  <si>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</si>
  <si>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</si>
  <si>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</si>
  <si>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</si>
  <si>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</si>
  <si>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</si>
  <si>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</si>
  <si>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</si>
  <si>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</si>
  <si>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</si>
  <si>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</si>
  <si>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</si>
  <si>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</si>
  <si>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</si>
  <si>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</si>
  <si>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</si>
  <si>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</si>
  <si>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</si>
  <si>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</si>
  <si>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</si>
  <si>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</si>
  <si>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</si>
  <si>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</si>
  <si>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</si>
  <si>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</si>
  <si>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</si>
  <si>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</si>
  <si>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</si>
  <si>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</si>
  <si>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</si>
  <si>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</si>
  <si>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</si>
  <si>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</si>
  <si>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</si>
  <si>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</si>
  <si>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</si>
  <si>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</si>
  <si>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</si>
  <si>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</si>
  <si>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</si>
  <si>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</si>
  <si>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</si>
  <si>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</si>
  <si>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</si>
  <si>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</si>
  <si>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</si>
  <si>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</si>
  <si>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</si>
  <si>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</si>
  <si>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</si>
  <si>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</si>
  <si>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</si>
  <si>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</si>
  <si>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</si>
  <si>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</si>
  <si>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</si>
  <si>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</si>
  <si>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</si>
  <si>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</si>
  <si>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</si>
  <si>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</si>
  <si>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</si>
  <si>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</si>
  <si>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</si>
  <si>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</si>
  <si>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</si>
  <si>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</si>
  <si>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</si>
  <si>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</si>
  <si>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</si>
  <si>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</si>
  <si>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</si>
  <si>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</si>
  <si>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</si>
  <si>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</si>
  <si>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</si>
  <si>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</si>
  <si>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</si>
  <si>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</si>
  <si>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</si>
  <si>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</si>
  <si>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</si>
  <si>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</si>
  <si>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</si>
  <si>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</si>
  <si>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</si>
  <si>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</si>
  <si>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</si>
  <si>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</si>
  <si>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</si>
  <si>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</si>
  <si>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</si>
  <si>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</si>
  <si>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</si>
  <si>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</si>
  <si>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</si>
  <si>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</si>
  <si>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</si>
  <si>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</si>
  <si>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</si>
  <si>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</si>
  <si>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</si>
  <si>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</si>
  <si>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</si>
  <si>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</si>
  <si>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</si>
  <si>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</si>
  <si>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</si>
  <si>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</si>
  <si>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</si>
  <si>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</si>
  <si>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</si>
  <si>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</si>
  <si>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</si>
  <si>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</si>
  <si>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</si>
  <si>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</si>
  <si>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</si>
  <si>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</si>
  <si>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</si>
  <si>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</si>
  <si>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</si>
  <si>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</si>
  <si>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</si>
  <si>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</si>
  <si>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</si>
  <si>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</si>
  <si>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</si>
  <si>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</si>
  <si>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</si>
  <si>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</si>
  <si>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</si>
  <si>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</si>
  <si>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</si>
  <si>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</si>
  <si>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</si>
  <si>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</si>
  <si>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</si>
  <si>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</si>
  <si>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</si>
  <si>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</si>
  <si>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</si>
  <si>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</si>
  <si>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</si>
  <si>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</si>
  <si>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</si>
  <si>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</si>
  <si>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</si>
  <si>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</si>
  <si>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</si>
  <si>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</si>
  <si>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</si>
  <si>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</si>
  <si>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</si>
  <si>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</si>
  <si>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</si>
  <si>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</si>
  <si>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</si>
  <si>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</si>
  <si>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</si>
  <si>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</si>
  <si>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</si>
  <si>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</si>
  <si>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</si>
  <si>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</si>
  <si>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</si>
  <si>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</si>
  <si>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</si>
  <si>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</si>
  <si>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</si>
  <si>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</si>
  <si>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</si>
  <si>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</si>
  <si>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</si>
  <si>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</si>
  <si>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</si>
  <si>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</si>
  <si>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</si>
  <si>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</si>
  <si>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</si>
  <si>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</si>
  <si>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</si>
  <si>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</si>
  <si>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</si>
  <si>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</si>
  <si>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</si>
  <si>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</si>
  <si>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</si>
  <si>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</si>
  <si>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</si>
  <si>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</si>
  <si>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</si>
  <si>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</si>
  <si>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</si>
  <si>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</si>
  <si>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</si>
  <si>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</si>
  <si>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</si>
  <si>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</si>
  <si>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</si>
  <si>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</si>
  <si>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</si>
  <si>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</si>
  <si>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</si>
  <si>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</si>
  <si>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</si>
  <si>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</si>
  <si>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</si>
  <si>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</si>
  <si>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</si>
  <si>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</si>
  <si>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</si>
  <si>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</si>
  <si>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</si>
  <si>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</si>
  <si>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</si>
  <si>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</si>
  <si>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</si>
  <si>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</si>
  <si>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</si>
  <si>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</si>
  <si>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</si>
  <si>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</si>
  <si>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</si>
  <si>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</si>
  <si>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</si>
  <si>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</si>
  <si>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</si>
  <si>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</si>
  <si>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</si>
  <si>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</si>
  <si>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</si>
  <si>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</si>
  <si>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</si>
  <si>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</si>
  <si>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</si>
  <si>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</si>
  <si>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</si>
  <si>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</si>
  <si>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</si>
  <si>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</si>
  <si>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</si>
  <si>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</si>
  <si>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</si>
  <si>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</si>
  <si>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</si>
  <si>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</si>
  <si>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</si>
  <si>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</si>
  <si>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</si>
  <si>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</si>
  <si>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</si>
  <si>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</si>
  <si>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</si>
  <si>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</si>
  <si>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</si>
  <si>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</si>
  <si>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</si>
  <si>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</si>
  <si>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</si>
  <si>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</si>
  <si>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</si>
  <si>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</si>
  <si>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</si>
  <si>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</si>
  <si>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</si>
  <si>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</si>
  <si>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</si>
  <si>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</si>
  <si>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</si>
  <si>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</si>
  <si>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</si>
  <si>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</si>
  <si>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</si>
  <si>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</si>
  <si>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</si>
  <si>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</si>
  <si>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</si>
  <si>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</si>
  <si>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</si>
  <si>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</si>
  <si>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</si>
  <si>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</si>
  <si>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</si>
  <si>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</si>
  <si>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</si>
  <si>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</si>
  <si>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</si>
  <si>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</si>
  <si>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</si>
  <si>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</si>
  <si>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</si>
  <si>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</si>
  <si>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</si>
  <si>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</si>
  <si>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</si>
  <si>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</si>
  <si>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</si>
  <si>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</si>
  <si>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</si>
  <si>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</si>
  <si>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</si>
  <si>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</si>
  <si>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</si>
  <si>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</si>
  <si>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</si>
  <si>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</si>
  <si>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</si>
  <si>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</si>
  <si>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</si>
  <si>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</si>
  <si>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</si>
  <si>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</si>
  <si>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</si>
  <si>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</si>
  <si>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</si>
  <si>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</si>
  <si>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</si>
  <si>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</si>
  <si>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</si>
  <si>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</si>
  <si>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</si>
  <si>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</si>
  <si>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</si>
  <si>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</si>
  <si>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</si>
  <si>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</si>
  <si>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</si>
  <si>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</si>
  <si>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</si>
  <si>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</si>
  <si>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</si>
  <si>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</si>
  <si>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</si>
  <si>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</si>
  <si>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</si>
  <si>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</si>
  <si>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</si>
  <si>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</si>
  <si>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</si>
  <si>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</si>
  <si>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</si>
  <si>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</si>
  <si>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</si>
  <si>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</si>
  <si>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</si>
  <si>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</si>
  <si>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</si>
  <si>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</si>
  <si>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</si>
  <si>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</si>
  <si>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</si>
  <si>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</si>
  <si>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</si>
  <si>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</si>
  <si>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</si>
  <si>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</si>
  <si>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</si>
  <si>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</si>
  <si>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</si>
  <si>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</si>
  <si>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</si>
  <si>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</si>
  <si>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</si>
  <si>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</si>
  <si>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</si>
  <si>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</si>
  <si>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</si>
  <si>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</si>
  <si>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</si>
  <si>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</si>
  <si>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</si>
  <si>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</si>
  <si>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</si>
  <si>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</si>
  <si>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</si>
  <si>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</si>
  <si>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</si>
  <si>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</si>
  <si>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</si>
  <si>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</si>
  <si>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</si>
  <si>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</si>
  <si>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</si>
  <si>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</si>
  <si>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</si>
  <si>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</si>
  <si>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</si>
  <si>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</si>
  <si>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</si>
  <si>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</si>
  <si>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</si>
  <si>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</si>
  <si>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</si>
  <si>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</si>
  <si>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</si>
  <si>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</si>
  <si>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</si>
  <si>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</si>
  <si>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</si>
  <si>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</si>
  <si>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</si>
  <si>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</si>
  <si>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</si>
  <si>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</si>
  <si>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</si>
  <si>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</si>
  <si>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</si>
  <si>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</si>
  <si>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</si>
  <si>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</si>
  <si>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</si>
  <si>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</si>
  <si>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</si>
  <si>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</si>
  <si>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</si>
  <si>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</si>
  <si>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</si>
  <si>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</si>
  <si>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</si>
  <si>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</si>
  <si>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</si>
  <si>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</si>
  <si>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</si>
  <si>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</si>
  <si>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</si>
  <si>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</si>
  <si>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</si>
  <si>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</si>
  <si>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</si>
  <si>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</si>
  <si>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</si>
  <si>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</si>
  <si>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</si>
  <si>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</si>
  <si>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</si>
  <si>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</si>
  <si>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</si>
  <si>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</si>
  <si>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</si>
  <si>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</si>
  <si>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</si>
  <si>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</si>
  <si>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</si>
  <si>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</si>
  <si>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</si>
  <si>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</si>
  <si>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</si>
  <si>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</si>
  <si>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</si>
  <si>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</si>
  <si>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</si>
  <si>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</si>
  <si>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</si>
  <si>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</si>
  <si>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</si>
  <si>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</si>
  <si>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</si>
  <si>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</si>
  <si>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</si>
  <si>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</si>
  <si>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</si>
  <si>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</si>
  <si>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</si>
  <si>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</si>
  <si>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</si>
  <si>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</si>
  <si>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</si>
  <si>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</si>
  <si>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</si>
  <si>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</si>
  <si>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</si>
  <si>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</si>
  <si>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</si>
  <si>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</si>
  <si>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</si>
  <si>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</si>
  <si>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</si>
  <si>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</si>
  <si>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</si>
  <si>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</si>
  <si>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</si>
  <si>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</si>
  <si>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</si>
  <si>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</si>
  <si>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</si>
  <si>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</si>
  <si>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</si>
  <si>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</si>
  <si>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</si>
  <si>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</si>
  <si>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</si>
  <si>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</si>
  <si>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</si>
  <si>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</si>
  <si>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</si>
  <si>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</si>
  <si>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</si>
  <si>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</si>
  <si>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</si>
  <si>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</si>
  <si>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</si>
  <si>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</si>
  <si>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</si>
  <si>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</si>
  <si>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</si>
  <si>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</si>
  <si>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</si>
  <si>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</si>
  <si>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</si>
  <si>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</si>
  <si>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</si>
  <si>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</si>
  <si>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</si>
  <si>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</si>
  <si>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</si>
  <si>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</si>
  <si>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</si>
  <si>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</si>
  <si>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</si>
  <si>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</si>
  <si>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</si>
  <si>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</si>
  <si>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</si>
  <si>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</si>
  <si>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</si>
  <si>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</si>
  <si>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</si>
  <si>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</si>
  <si>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</si>
  <si>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</si>
  <si>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</si>
  <si>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</si>
  <si>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</si>
  <si>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</si>
  <si>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</si>
  <si>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</si>
  <si>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</si>
  <si>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</si>
  <si>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</si>
  <si>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</si>
  <si>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</si>
  <si>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</si>
  <si>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</si>
  <si>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</si>
  <si>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</si>
  <si>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</si>
  <si>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</si>
  <si>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</si>
  <si>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</si>
  <si>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</si>
  <si>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</si>
  <si>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</si>
  <si>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</si>
  <si>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</si>
  <si>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</si>
  <si>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</si>
  <si>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</si>
  <si>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</si>
  <si>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</si>
  <si>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</si>
  <si>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</si>
  <si>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</si>
  <si>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</si>
  <si>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</si>
  <si>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</si>
  <si>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</si>
  <si>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</si>
  <si>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</si>
  <si>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</si>
  <si>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</si>
  <si>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</si>
  <si>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</si>
  <si>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</si>
  <si>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</si>
  <si>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</si>
  <si>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</si>
  <si>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</si>
  <si>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</si>
  <si>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</si>
  <si>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</si>
  <si>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</si>
  <si>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</si>
  <si>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</si>
  <si>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</si>
  <si>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</si>
  <si>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</si>
  <si>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</si>
  <si>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</si>
  <si>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</si>
  <si>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</si>
  <si>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</si>
  <si>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</si>
  <si>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</si>
  <si>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</si>
  <si>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</si>
  <si>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</si>
  <si>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</si>
  <si>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</si>
  <si>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</si>
  <si>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</si>
  <si>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</si>
  <si>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</si>
  <si>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</si>
  <si>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</si>
  <si>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</si>
  <si>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</si>
  <si>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</si>
  <si>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</si>
  <si>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</si>
  <si>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</si>
  <si>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</si>
  <si>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</si>
  <si>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</si>
  <si>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</si>
  <si>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</si>
  <si>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</si>
  <si>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</si>
  <si>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</si>
  <si>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</si>
  <si>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</si>
  <si>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</si>
  <si>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</si>
  <si>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</si>
  <si>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</si>
  <si>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</si>
  <si>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</si>
  <si>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</si>
  <si>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</si>
  <si>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</si>
  <si>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</si>
  <si>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</si>
  <si>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</si>
  <si>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</si>
  <si>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</si>
  <si>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</si>
  <si>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</si>
  <si>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</si>
  <si>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</si>
  <si>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</si>
  <si>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</si>
  <si>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</si>
  <si>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</si>
  <si>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</si>
  <si>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</si>
  <si>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</si>
  <si>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</si>
  <si>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</si>
  <si>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</si>
  <si>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</si>
  <si>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</si>
  <si>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</si>
  <si>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</si>
  <si>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</si>
  <si>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</si>
  <si>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</si>
  <si>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</si>
  <si>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</si>
  <si>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</si>
  <si>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</si>
  <si>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</si>
  <si>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</si>
  <si>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</si>
  <si>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</si>
  <si>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</si>
  <si>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</si>
  <si>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</si>
  <si>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</si>
  <si>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</si>
  <si>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</si>
  <si>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</si>
  <si>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</si>
  <si>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</si>
  <si>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</si>
  <si>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</si>
  <si>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</si>
  <si>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</si>
  <si>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</si>
  <si>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</si>
  <si>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</si>
  <si>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</si>
  <si>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</si>
  <si>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</si>
  <si>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</si>
  <si>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</si>
  <si>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</si>
  <si>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</si>
  <si>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</si>
  <si>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</si>
  <si>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</si>
  <si>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</si>
  <si>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</si>
  <si>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</si>
  <si>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</si>
  <si>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</si>
  <si>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</si>
  <si>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</si>
  <si>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</si>
  <si>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</si>
  <si>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</si>
  <si>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</si>
  <si>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</si>
  <si>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</si>
  <si>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</si>
  <si>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</si>
  <si>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</si>
  <si>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</si>
  <si>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</si>
  <si>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</si>
  <si>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</si>
  <si>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</si>
  <si>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</si>
  <si>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</si>
  <si>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</si>
  <si>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</si>
  <si>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</si>
  <si>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</si>
  <si>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</si>
  <si>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</si>
  <si>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</si>
  <si>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</si>
  <si>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</si>
  <si>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</si>
  <si>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</si>
  <si>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</si>
  <si>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</si>
  <si>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</si>
  <si>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</si>
  <si>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</si>
  <si>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</si>
  <si>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</si>
  <si>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</si>
  <si>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</si>
  <si>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</si>
  <si>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</si>
  <si>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</si>
  <si>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</si>
  <si>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</si>
  <si>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</si>
  <si>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</si>
  <si>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</si>
  <si>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</si>
  <si>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</si>
  <si>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</si>
  <si>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</si>
  <si>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</si>
  <si>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</si>
  <si>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</si>
  <si>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</si>
  <si>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</si>
  <si>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</si>
  <si>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</si>
  <si>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</si>
  <si>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</si>
  <si>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</si>
  <si>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</si>
  <si>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</si>
  <si>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</si>
  <si>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</si>
  <si>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</si>
  <si>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</si>
  <si>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</si>
  <si>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</si>
  <si>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</si>
  <si>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</si>
  <si>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</si>
  <si>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</si>
  <si>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</si>
  <si>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</si>
  <si>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</si>
  <si>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</si>
  <si>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</si>
  <si>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</si>
  <si>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</si>
  <si>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</si>
  <si>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</si>
  <si>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</si>
  <si>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</si>
  <si>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</si>
  <si>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</si>
  <si>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</si>
  <si>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</si>
  <si>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</si>
  <si>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</si>
  <si>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</si>
  <si>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</si>
  <si>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</si>
  <si>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</si>
  <si>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</si>
  <si>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</si>
  <si>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</si>
  <si>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</si>
  <si>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</si>
  <si>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</si>
  <si>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</si>
  <si>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</si>
  <si>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</si>
  <si>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</si>
  <si>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</si>
  <si>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</si>
  <si>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</si>
  <si>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</si>
  <si>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</si>
  <si>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</si>
  <si>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</si>
  <si>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</si>
  <si>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</si>
  <si>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</si>
  <si>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</si>
  <si>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</si>
  <si>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</si>
  <si>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</si>
  <si>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</si>
  <si>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</si>
  <si>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</si>
  <si>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</si>
  <si>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</si>
  <si>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</si>
  <si>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</si>
  <si>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</si>
  <si>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</si>
  <si>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</si>
  <si>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</si>
  <si>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</si>
  <si>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</si>
  <si>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</si>
  <si>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</si>
  <si>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</si>
  <si>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</si>
  <si>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</si>
  <si>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</si>
  <si>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</si>
  <si>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</si>
  <si>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</si>
  <si>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</si>
  <si>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</si>
  <si>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</si>
  <si>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</si>
  <si>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</si>
  <si>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</si>
  <si>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</si>
  <si>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</si>
  <si>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</si>
  <si>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</si>
  <si>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</si>
  <si>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</si>
  <si>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</si>
  <si>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</si>
  <si>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</si>
  <si>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</si>
  <si>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</si>
  <si>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</si>
  <si>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</si>
  <si>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</si>
  <si>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</si>
  <si>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</si>
  <si>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</si>
  <si>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</si>
  <si>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</si>
  <si>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</si>
  <si>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</si>
  <si>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</si>
  <si>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</si>
  <si>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</si>
  <si>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</si>
  <si>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</si>
  <si>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</si>
  <si>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</si>
  <si>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</si>
  <si>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</si>
  <si>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</si>
  <si>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</si>
  <si>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</si>
  <si>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</si>
  <si>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</si>
  <si>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</si>
  <si>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</si>
  <si>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</si>
  <si>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</si>
  <si>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</si>
  <si>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</si>
  <si>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</si>
  <si>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</si>
  <si>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</si>
  <si>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</si>
  <si>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</si>
  <si>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</si>
  <si>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</si>
  <si>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</si>
  <si>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</si>
  <si>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</si>
  <si>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</si>
  <si>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</si>
  <si>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</si>
  <si>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</si>
  <si>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</si>
  <si>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</si>
  <si>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</si>
  <si>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</si>
  <si>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</si>
  <si>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</si>
  <si>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</si>
  <si>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</si>
  <si>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</si>
  <si>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</si>
  <si>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</si>
  <si>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</si>
  <si>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</si>
  <si>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</si>
  <si>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</si>
  <si>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</si>
  <si>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</si>
  <si>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</si>
  <si>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</si>
  <si>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</si>
  <si>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</si>
  <si>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</si>
  <si>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</si>
  <si>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</si>
  <si>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</si>
  <si>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</si>
  <si>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</si>
  <si>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</si>
  <si>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</si>
  <si>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</si>
  <si>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</si>
  <si>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</si>
  <si>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</si>
  <si>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</si>
  <si>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</si>
  <si>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</si>
  <si>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</si>
  <si>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</si>
  <si>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</si>
  <si>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</si>
  <si>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</si>
  <si>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</si>
  <si>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</si>
  <si>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</si>
  <si>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</si>
  <si>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</si>
  <si>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</si>
  <si>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</si>
  <si>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</si>
  <si>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</si>
  <si>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</si>
  <si>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</si>
  <si>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</si>
  <si>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</si>
  <si>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</si>
  <si>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</si>
  <si>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</si>
  <si>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</si>
  <si>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</si>
  <si>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</si>
  <si>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</si>
  <si>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</si>
  <si>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</si>
  <si>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</si>
  <si>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</si>
  <si>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</si>
  <si>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</si>
  <si>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</si>
  <si>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</si>
  <si>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</si>
  <si>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</si>
  <si>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</si>
  <si>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</si>
  <si>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</si>
  <si>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</si>
  <si>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</si>
  <si>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</si>
  <si>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</si>
  <si>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</si>
  <si>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</si>
  <si>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</si>
  <si>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</si>
  <si>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</si>
  <si>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</si>
  <si>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</si>
  <si>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</si>
  <si>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</si>
  <si>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</si>
  <si>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</si>
  <si>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</si>
  <si>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</si>
  <si>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</si>
  <si>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</si>
  <si>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</si>
  <si>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</si>
  <si>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</si>
  <si>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</si>
  <si>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</si>
  <si>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</si>
  <si>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</si>
  <si>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</si>
  <si>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</si>
  <si>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</si>
  <si>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</si>
  <si>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</si>
  <si>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</si>
  <si>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</si>
  <si>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</si>
  <si>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</si>
  <si>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</si>
  <si>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</si>
  <si>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</si>
  <si>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</si>
  <si>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</si>
  <si>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</si>
  <si>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</si>
  <si>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</si>
  <si>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</si>
  <si>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</si>
  <si>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</si>
  <si>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</si>
  <si>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</si>
  <si>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</si>
  <si>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</si>
  <si>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</si>
  <si>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</si>
  <si>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</si>
  <si>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</si>
  <si>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</si>
  <si>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</si>
  <si>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</si>
  <si>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</si>
  <si>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</si>
  <si>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</si>
  <si>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</si>
  <si>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</si>
  <si>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</si>
  <si>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</si>
  <si>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</si>
  <si>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</si>
  <si>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</si>
  <si>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</si>
  <si>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</si>
  <si>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</si>
  <si>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</si>
  <si>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</si>
  <si>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</si>
  <si>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</si>
  <si>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</si>
  <si>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</si>
  <si>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</si>
  <si>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</si>
  <si>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</si>
  <si>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</si>
  <si>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</si>
  <si>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</si>
  <si>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</si>
  <si>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</si>
  <si>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</si>
  <si>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</si>
  <si>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</si>
  <si>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</si>
  <si>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</si>
  <si>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</si>
  <si>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</si>
  <si>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</si>
  <si>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</si>
  <si>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</si>
  <si>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</si>
  <si>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</si>
  <si>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</si>
  <si>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</si>
  <si>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</si>
  <si>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</si>
  <si>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</si>
  <si>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</si>
  <si>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</si>
  <si>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</si>
  <si>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</si>
  <si>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</si>
  <si>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</si>
  <si>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</si>
  <si>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</si>
  <si>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</si>
  <si>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</si>
  <si>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</si>
  <si>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</si>
  <si>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</si>
  <si>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</si>
  <si>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</si>
  <si>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</si>
  <si>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</si>
  <si>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</si>
  <si>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</si>
  <si>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</si>
  <si>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</si>
  <si>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</si>
  <si>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</si>
  <si>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</si>
  <si>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</si>
  <si>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</si>
  <si>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</si>
  <si>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</si>
  <si>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</si>
  <si>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</si>
  <si>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</si>
  <si>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</si>
  <si>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</si>
  <si>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</si>
  <si>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</si>
  <si>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</si>
  <si>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</si>
  <si>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</si>
  <si>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</si>
  <si>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</si>
  <si>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</si>
  <si>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</si>
  <si>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</si>
  <si>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</si>
  <si>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</si>
  <si>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</si>
  <si>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</si>
  <si>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</si>
  <si>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</si>
  <si>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</si>
  <si>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</si>
  <si>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</si>
  <si>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</si>
  <si>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</si>
  <si>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</si>
  <si>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</si>
  <si>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</si>
  <si>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</si>
  <si>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</si>
  <si>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</si>
  <si>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</si>
  <si>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</si>
  <si>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</si>
  <si>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</si>
  <si>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</si>
  <si>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</si>
  <si>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</si>
  <si>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</si>
  <si>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</si>
  <si>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</si>
  <si>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</si>
  <si>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</si>
  <si>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</si>
  <si>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</si>
  <si>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</si>
  <si>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</si>
  <si>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</si>
  <si>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</si>
  <si>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</si>
  <si>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</si>
  <si>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</si>
  <si>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</si>
  <si>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</si>
  <si>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</si>
  <si>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</si>
  <si>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</si>
  <si>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</si>
  <si>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</si>
  <si>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</si>
  <si>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</si>
  <si>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</si>
  <si>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</si>
  <si>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</si>
  <si>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</si>
  <si>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</si>
  <si>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</si>
  <si>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</si>
  <si>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</si>
  <si>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</si>
  <si>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</si>
  <si>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</si>
  <si>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</si>
  <si>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</si>
  <si>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</si>
  <si>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</si>
  <si>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</si>
  <si>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</si>
  <si>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</si>
  <si>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</si>
  <si>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</si>
  <si>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</si>
  <si>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</si>
  <si>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</si>
  <si>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</si>
  <si>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</si>
  <si>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</si>
  <si>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</si>
  <si>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</si>
  <si>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</si>
  <si>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</si>
  <si>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</si>
  <si>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</si>
  <si>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</si>
  <si>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</si>
  <si>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</si>
  <si>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</si>
  <si>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</si>
  <si>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</si>
  <si>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</si>
  <si>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</si>
  <si>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</si>
  <si>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</si>
  <si>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</si>
  <si>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</si>
  <si>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</si>
  <si>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</si>
  <si>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</si>
  <si>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</si>
  <si>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</si>
  <si>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</si>
  <si>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</si>
  <si>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</si>
  <si>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</si>
  <si>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</si>
  <si>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</si>
  <si>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</si>
  <si>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</si>
  <si>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</si>
  <si>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</si>
  <si>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</si>
  <si>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</si>
  <si>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</si>
  <si>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</si>
  <si>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</si>
  <si>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</si>
  <si>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</si>
  <si>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</si>
  <si>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</si>
  <si>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</si>
  <si>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</si>
  <si>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</si>
  <si>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</si>
  <si>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</si>
  <si>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</si>
  <si>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</si>
  <si>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</si>
  <si>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</si>
  <si>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</si>
  <si>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</si>
  <si>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</si>
  <si>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</si>
  <si>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</si>
  <si>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</si>
  <si>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</si>
  <si>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</si>
  <si>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</si>
  <si>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</si>
  <si>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</si>
  <si>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</si>
  <si>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</si>
  <si>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</si>
  <si>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</si>
  <si>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</si>
  <si>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</si>
  <si>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</si>
  <si>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</si>
  <si>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</si>
  <si>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</si>
  <si>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</si>
  <si>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</si>
  <si>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</si>
  <si>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</si>
  <si>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</si>
  <si>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</si>
  <si>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</si>
  <si>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</si>
  <si>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</si>
  <si>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</si>
  <si>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</si>
  <si>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</si>
  <si>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</si>
  <si>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</si>
  <si>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</si>
  <si>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</si>
  <si>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</si>
  <si>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</si>
  <si>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</si>
  <si>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</si>
  <si>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</si>
  <si>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</si>
  <si>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</si>
  <si>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</si>
  <si>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</si>
  <si>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</si>
  <si>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</si>
  <si>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</si>
  <si>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</si>
  <si>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</si>
  <si>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</si>
  <si>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</si>
  <si>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</si>
  <si>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</si>
  <si>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</si>
  <si>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</si>
  <si>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</si>
  <si>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</si>
  <si>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</si>
  <si>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</si>
  <si>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</si>
  <si>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</si>
  <si>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</si>
  <si>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</si>
  <si>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</si>
  <si>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</si>
  <si>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</si>
  <si>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</si>
  <si>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</si>
  <si>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</si>
  <si>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</si>
  <si>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</si>
  <si>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</si>
  <si>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</si>
  <si>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</si>
  <si>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</si>
  <si>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</si>
  <si>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</si>
  <si>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</si>
  <si>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</si>
  <si>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</si>
  <si>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</si>
  <si>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</si>
  <si>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</si>
  <si>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</si>
  <si>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</si>
  <si>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</si>
  <si>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</si>
  <si>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</si>
  <si>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</si>
  <si>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</si>
  <si>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</si>
  <si>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</si>
  <si>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</si>
  <si>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</si>
  <si>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</si>
  <si>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</si>
  <si>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</si>
  <si>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</si>
  <si>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</si>
  <si>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</si>
  <si>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</si>
  <si>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</si>
  <si>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</si>
  <si>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</si>
  <si>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</si>
  <si>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</si>
  <si>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</si>
  <si>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</si>
  <si>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</si>
  <si>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</si>
  <si>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</si>
  <si>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</si>
  <si>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</si>
  <si>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</si>
  <si>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</si>
  <si>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</si>
  <si>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</si>
  <si>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</si>
  <si>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</si>
  <si>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</si>
  <si>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</si>
  <si>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</si>
  <si>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</si>
  <si>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</si>
  <si>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</si>
  <si>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</si>
  <si>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</si>
  <si>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</si>
  <si>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</si>
  <si>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</si>
  <si>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</si>
  <si>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</si>
  <si>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</si>
  <si>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</si>
  <si>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</si>
  <si>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</si>
  <si>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</si>
  <si>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</si>
  <si>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</si>
  <si>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</si>
  <si>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</si>
  <si>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</si>
  <si>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</si>
  <si>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</si>
  <si>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</si>
  <si>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</si>
  <si>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</si>
  <si>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</si>
  <si>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</si>
  <si>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</si>
  <si>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</si>
  <si>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</si>
  <si>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</si>
  <si>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</si>
  <si>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</si>
  <si>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</si>
  <si>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</si>
  <si>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</si>
  <si>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</si>
  <si>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</si>
  <si>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</si>
  <si>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</si>
  <si>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</si>
  <si>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</si>
  <si>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</si>
  <si>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</si>
  <si>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</si>
  <si>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</si>
  <si>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</si>
  <si>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</si>
  <si>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</si>
  <si>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</si>
  <si>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</si>
  <si>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</si>
  <si>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</si>
  <si>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</si>
  <si>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</si>
  <si>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</si>
  <si>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</si>
  <si>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</si>
  <si>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</si>
  <si>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</si>
  <si>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</si>
  <si>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</si>
  <si>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</si>
  <si>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</si>
  <si>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</si>
  <si>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</si>
  <si>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</si>
  <si>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</si>
  <si>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</si>
  <si>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</si>
  <si>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</si>
  <si>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</si>
  <si>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</si>
  <si>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</si>
  <si>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</si>
  <si>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</si>
  <si>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</si>
  <si>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</si>
  <si>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</si>
  <si>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</si>
  <si>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</si>
  <si>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</si>
  <si>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</si>
  <si>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</si>
  <si>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</si>
  <si>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</si>
  <si>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</si>
  <si>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</si>
  <si>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</si>
  <si>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</si>
  <si>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</si>
  <si>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</si>
  <si>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</si>
  <si>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</si>
  <si>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</si>
  <si>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</si>
  <si>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</si>
  <si>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</si>
  <si>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</si>
  <si>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</si>
  <si>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</si>
  <si>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</si>
  <si>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</si>
  <si>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</si>
  <si>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</si>
  <si>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</si>
  <si>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</si>
  <si>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</si>
  <si>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</si>
  <si>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</si>
  <si>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</si>
  <si>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</si>
  <si>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</si>
  <si>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</si>
  <si>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</si>
  <si>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</si>
  <si>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</si>
  <si>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</si>
  <si>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</si>
  <si>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</si>
  <si>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</si>
  <si>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</si>
  <si>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</si>
  <si>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</si>
  <si>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</si>
  <si>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</si>
  <si>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</si>
  <si>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</si>
  <si>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</si>
  <si>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</si>
  <si>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</si>
  <si>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</si>
  <si>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</si>
  <si>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</si>
  <si>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</si>
  <si>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</si>
  <si>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</si>
  <si>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</si>
  <si>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</si>
  <si>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</si>
  <si>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</si>
  <si>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</si>
  <si>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</si>
  <si>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</si>
  <si>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</si>
  <si>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</si>
  <si>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</si>
  <si>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</si>
  <si>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</si>
  <si>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</si>
  <si>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</si>
  <si>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</si>
  <si>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</si>
  <si>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</si>
  <si>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</si>
  <si>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</si>
  <si>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</si>
  <si>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</si>
  <si>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</si>
  <si>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</si>
  <si>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</si>
  <si>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</si>
  <si>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</si>
  <si>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</si>
  <si>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</si>
  <si>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</si>
  <si>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</si>
  <si>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</si>
  <si>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</si>
  <si>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</si>
  <si>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</si>
  <si>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</si>
  <si>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</si>
  <si>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</si>
  <si>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</si>
  <si>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</si>
  <si>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</si>
  <si>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</si>
  <si>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</si>
  <si>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</si>
  <si>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</si>
  <si>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</si>
  <si>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</si>
  <si>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</si>
  <si>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</si>
  <si>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</si>
  <si>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</si>
  <si>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</si>
  <si>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</si>
  <si>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</si>
  <si>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</si>
  <si>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</si>
  <si>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</si>
  <si>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</si>
  <si>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</si>
  <si>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</si>
  <si>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</si>
  <si>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</si>
  <si>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</si>
  <si>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</si>
  <si>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</si>
  <si>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</si>
  <si>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</si>
  <si>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</si>
  <si>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</si>
  <si>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</si>
  <si>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</si>
  <si>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</si>
  <si>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</si>
  <si>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</si>
  <si>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</si>
  <si>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</si>
  <si>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</si>
  <si>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</si>
  <si>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</si>
  <si>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</si>
  <si>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</si>
  <si>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</si>
  <si>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</si>
  <si>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</si>
  <si>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</si>
  <si>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</si>
  <si>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</si>
  <si>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</si>
  <si>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</si>
  <si>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</si>
  <si>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</si>
  <si>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</si>
  <si>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</si>
  <si>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</si>
  <si>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</si>
  <si>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</si>
  <si>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</si>
  <si>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</si>
  <si>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</si>
  <si>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</si>
  <si>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</si>
  <si>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</si>
  <si>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</si>
  <si>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</si>
  <si>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</si>
  <si>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</si>
  <si>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</si>
  <si>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</si>
  <si>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</si>
  <si>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</si>
  <si>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</si>
  <si>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</si>
  <si>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</si>
  <si>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</si>
  <si>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</si>
  <si>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</si>
  <si>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</si>
  <si>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</si>
  <si>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</si>
  <si>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</si>
  <si>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</si>
  <si>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</si>
  <si>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</si>
  <si>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</si>
  <si>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</si>
  <si>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</si>
  <si>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</si>
  <si>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</si>
  <si>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</si>
  <si>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</si>
  <si>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</si>
  <si>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</si>
  <si>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</si>
  <si>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</si>
  <si>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</si>
  <si>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</si>
  <si>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</si>
  <si>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</si>
  <si>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</si>
  <si>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</si>
  <si>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</si>
  <si>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</si>
  <si>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</si>
  <si>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</si>
  <si>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</si>
  <si>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</si>
  <si>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</si>
  <si>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</si>
  <si>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</si>
  <si>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</si>
  <si>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</si>
  <si>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</si>
  <si>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</si>
  <si>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</si>
  <si>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</si>
  <si>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</si>
  <si>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</si>
  <si>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</si>
  <si>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</si>
  <si>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</si>
  <si>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</si>
  <si>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</si>
  <si>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</si>
  <si>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</si>
  <si>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</si>
  <si>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</si>
  <si>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</si>
  <si>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</si>
  <si>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</si>
  <si>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</si>
  <si>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</si>
  <si>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</si>
  <si>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</si>
  <si>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</si>
  <si>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</si>
  <si>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</si>
  <si>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</si>
  <si>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</si>
  <si>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</si>
  <si>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</si>
  <si>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</si>
  <si>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</si>
  <si>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</si>
  <si>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</si>
  <si>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</si>
  <si>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</si>
  <si>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</si>
  <si>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</si>
  <si>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</si>
  <si>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</si>
  <si>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</si>
  <si>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</si>
  <si>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</si>
  <si>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</si>
  <si>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</si>
  <si>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</si>
  <si>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</si>
  <si>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</si>
  <si>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</si>
  <si>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</si>
  <si>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</si>
  <si>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</si>
  <si>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</si>
  <si>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</si>
  <si>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</si>
  <si>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</si>
  <si>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</si>
  <si>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</si>
  <si>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</si>
  <si>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</si>
  <si>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</si>
  <si>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</si>
  <si>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</si>
  <si>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</si>
  <si>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</si>
  <si>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</si>
  <si>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</si>
  <si>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</si>
  <si>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</si>
  <si>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</si>
  <si>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</si>
  <si>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</si>
  <si>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</si>
  <si>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</si>
  <si>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</si>
  <si>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</si>
  <si>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</si>
  <si>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</si>
  <si>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</si>
  <si>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</si>
  <si>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</si>
  <si>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</si>
  <si>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</si>
  <si>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</si>
  <si>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</si>
  <si>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</si>
  <si>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</si>
  <si>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</si>
  <si>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</si>
  <si>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</si>
  <si>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</si>
  <si>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</si>
  <si>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</si>
  <si>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</si>
  <si>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</si>
  <si>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</si>
  <si>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</si>
  <si>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</si>
  <si>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</si>
  <si>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</si>
  <si>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</si>
  <si>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</si>
  <si>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</si>
  <si>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</si>
  <si>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</si>
  <si>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</si>
  <si>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</si>
  <si>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</si>
  <si>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</si>
  <si>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</si>
  <si>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</si>
  <si>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</si>
  <si>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</si>
  <si>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</si>
  <si>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</si>
  <si>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</si>
  <si>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</si>
  <si>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</si>
  <si>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</si>
  <si>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</si>
  <si>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</si>
  <si>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</si>
  <si>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</si>
  <si>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</si>
  <si>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</si>
  <si>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</si>
  <si>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</si>
  <si>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</si>
  <si>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</si>
  <si>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</si>
  <si>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</si>
  <si>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</si>
  <si>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</si>
  <si>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</si>
  <si>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</si>
  <si>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</si>
  <si>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</si>
  <si>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</si>
  <si>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</si>
  <si>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</si>
  <si>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</si>
  <si>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</si>
  <si>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</si>
  <si>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</si>
  <si>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</si>
  <si>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</si>
  <si>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</si>
  <si>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</si>
  <si>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</si>
  <si>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</si>
  <si>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</si>
  <si>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</si>
  <si>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</si>
  <si>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</si>
  <si>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</si>
  <si>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</si>
  <si>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</si>
  <si>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</si>
  <si>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</si>
  <si>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</si>
  <si>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</si>
  <si>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</si>
  <si>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</si>
  <si>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</si>
  <si>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</si>
  <si>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</si>
  <si>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</si>
  <si>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</si>
  <si>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</si>
  <si>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</si>
  <si>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</si>
  <si>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</si>
  <si>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</si>
  <si>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</si>
  <si>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</si>
  <si>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</si>
  <si>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</si>
  <si>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</si>
  <si>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</si>
  <si>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</si>
  <si>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</si>
  <si>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</si>
  <si>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</si>
  <si>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</si>
  <si>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</si>
  <si>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</si>
  <si>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</si>
  <si>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</si>
  <si>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</si>
  <si>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</si>
  <si>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</si>
  <si>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</si>
  <si>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</si>
  <si>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</si>
  <si>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</si>
  <si>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</si>
  <si>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</si>
  <si>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</si>
  <si>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</si>
  <si>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</si>
  <si>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</si>
  <si>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</si>
  <si>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</si>
  <si>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</si>
  <si>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</si>
  <si>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</si>
  <si>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</si>
  <si>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</si>
  <si>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</si>
  <si>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</si>
  <si>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</si>
  <si>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</si>
  <si>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</si>
  <si>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</si>
  <si>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</si>
  <si>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</si>
  <si>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</si>
  <si>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</si>
  <si>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</si>
  <si>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</si>
  <si>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</si>
  <si>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</si>
  <si>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</si>
  <si>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</si>
  <si>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</si>
  <si>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</si>
  <si>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</si>
  <si>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</si>
  <si>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</si>
  <si>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</si>
  <si>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</si>
  <si>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</si>
  <si>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</si>
  <si>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</si>
  <si>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</si>
  <si>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</si>
  <si>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</si>
  <si>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</si>
  <si>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</si>
  <si>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</si>
  <si>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</si>
  <si>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</si>
  <si>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</si>
  <si>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</si>
  <si>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</si>
  <si>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</si>
  <si>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</si>
  <si>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</si>
  <si>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</si>
  <si>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</si>
  <si>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</si>
  <si>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</si>
  <si>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</si>
  <si>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</si>
  <si>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</si>
  <si>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</si>
  <si>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</si>
  <si>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</si>
  <si>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</si>
  <si>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</si>
  <si>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</si>
  <si>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</si>
  <si>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</si>
  <si>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</si>
  <si>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</si>
  <si>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</si>
  <si>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</si>
  <si>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</si>
  <si>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</si>
  <si>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</si>
  <si>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</si>
  <si>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</si>
  <si>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</si>
  <si>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</si>
  <si>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</si>
  <si>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</si>
  <si>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</si>
  <si>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</si>
  <si>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</si>
  <si>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</si>
  <si>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</si>
  <si>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</si>
  <si>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</si>
  <si>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</si>
  <si>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</si>
  <si>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</si>
  <si>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</si>
  <si>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</si>
  <si>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</si>
  <si>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</si>
  <si>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</si>
  <si>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</si>
  <si>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</si>
  <si>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</si>
  <si>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</si>
  <si>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</si>
  <si>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</si>
  <si>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</si>
  <si>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</si>
  <si>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</si>
  <si>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</si>
  <si>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</si>
  <si>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</si>
  <si>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</si>
  <si>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</si>
  <si>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</si>
  <si>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</si>
  <si>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</si>
  <si>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</si>
  <si>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</si>
  <si>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</si>
  <si>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</si>
  <si>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</si>
  <si>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</si>
  <si>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</si>
  <si>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</si>
  <si>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</si>
  <si>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</si>
  <si>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</si>
  <si>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</si>
  <si>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</si>
  <si>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</si>
  <si>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</si>
  <si>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</si>
  <si>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</si>
  <si>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</si>
  <si>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</si>
  <si>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</si>
  <si>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</si>
  <si>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</si>
  <si>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</si>
  <si>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</si>
  <si>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</si>
  <si>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</si>
  <si>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</si>
  <si>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</si>
  <si>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</si>
  <si>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</si>
  <si>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</si>
  <si>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</si>
  <si>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</si>
  <si>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</si>
  <si>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</si>
  <si>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</si>
  <si>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</si>
  <si>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</si>
  <si>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</si>
  <si>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</si>
  <si>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</si>
  <si>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</si>
  <si>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</si>
  <si>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</si>
  <si>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</si>
  <si>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</si>
  <si>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</si>
  <si>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</si>
  <si>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</si>
  <si>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</si>
  <si>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</si>
  <si>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</si>
  <si>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</si>
  <si>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</si>
  <si>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</si>
  <si>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</si>
  <si>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</si>
  <si>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</si>
  <si>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</si>
  <si>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</si>
  <si>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</si>
  <si>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</si>
  <si>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</si>
  <si>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</si>
  <si>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</si>
  <si>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</si>
  <si>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</si>
  <si>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</si>
  <si>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</si>
  <si>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</si>
  <si>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</si>
  <si>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</si>
  <si>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</si>
  <si>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</si>
  <si>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</si>
  <si>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</si>
  <si>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</si>
  <si>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</si>
  <si>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</si>
  <si>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</si>
  <si>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</si>
  <si>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</si>
  <si>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</si>
  <si>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</si>
  <si>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</si>
  <si>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</si>
  <si>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</si>
  <si>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</si>
  <si>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</si>
  <si>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</si>
  <si>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</si>
  <si>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</si>
  <si>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</si>
  <si>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</si>
  <si>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</si>
  <si>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</si>
  <si>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</si>
  <si>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</si>
  <si>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</si>
  <si>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</si>
  <si>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</si>
  <si>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</si>
  <si>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</si>
  <si>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</si>
  <si>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</si>
  <si>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</si>
  <si>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</si>
  <si>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</si>
  <si>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</si>
  <si>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</si>
  <si>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</si>
  <si>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</si>
  <si>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</si>
  <si>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</si>
  <si>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</si>
  <si>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</si>
  <si>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</si>
  <si>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</si>
  <si>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</si>
  <si>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</si>
  <si>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</si>
  <si>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</si>
  <si>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</si>
  <si>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</si>
  <si>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</si>
  <si>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</si>
  <si>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</si>
  <si>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</si>
  <si>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</si>
  <si>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</si>
  <si>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</si>
  <si>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</si>
  <si>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</si>
  <si>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</si>
  <si>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</si>
  <si>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</si>
  <si>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</si>
  <si>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</si>
  <si>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</si>
  <si>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</si>
  <si>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</si>
  <si>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</si>
  <si>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</si>
  <si>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</si>
  <si>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</si>
  <si>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</si>
  <si>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</si>
  <si>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</si>
  <si>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</si>
  <si>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</si>
  <si>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</si>
  <si>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</si>
  <si>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</si>
  <si>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</si>
  <si>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</si>
  <si>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</si>
  <si>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</si>
  <si>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</si>
  <si>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</si>
  <si>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</si>
  <si>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</si>
  <si>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</si>
  <si>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</si>
  <si>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</si>
  <si>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</si>
  <si>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</si>
  <si>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</si>
  <si>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</si>
  <si>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</si>
  <si>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</si>
  <si>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</si>
  <si>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</si>
  <si>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</si>
  <si>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</si>
  <si>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</si>
  <si>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</si>
  <si>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</si>
  <si>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</si>
  <si>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</si>
  <si>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</si>
  <si>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</si>
  <si>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</si>
  <si>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</si>
  <si>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</si>
  <si>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</si>
  <si>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</si>
  <si>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</si>
  <si>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</si>
  <si>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</si>
  <si>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</si>
  <si>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</si>
  <si>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</si>
  <si>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</si>
  <si>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</si>
  <si>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</si>
  <si>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</si>
  <si>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</si>
  <si>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</si>
  <si>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</si>
  <si>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</si>
  <si>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</si>
  <si>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</si>
  <si>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</si>
  <si>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</si>
  <si>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</si>
  <si>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</si>
  <si>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</si>
  <si>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</si>
  <si>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</si>
  <si>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</si>
  <si>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</si>
  <si>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</si>
  <si>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</si>
  <si>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</si>
  <si>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</si>
  <si>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</si>
  <si>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</si>
  <si>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</si>
  <si>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</si>
  <si>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</si>
  <si>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</si>
  <si>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</si>
  <si>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</si>
  <si>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</si>
  <si>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</si>
  <si>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</si>
  <si>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</si>
  <si>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</si>
  <si>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</si>
  <si>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</si>
  <si>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</si>
  <si>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</si>
  <si>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</si>
  <si>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</si>
  <si>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</si>
  <si>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</si>
  <si>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</si>
  <si>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</si>
  <si>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</si>
  <si>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</si>
  <si>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</si>
  <si>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</si>
  <si>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</si>
  <si>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</si>
  <si>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</si>
  <si>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</si>
  <si>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</si>
  <si>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</si>
  <si>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</si>
  <si>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</si>
  <si>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</si>
  <si>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</si>
  <si>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</si>
  <si>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</si>
  <si>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</si>
  <si>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</si>
  <si>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</si>
  <si>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</si>
  <si>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</si>
  <si>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</si>
  <si>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</si>
  <si>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</si>
  <si>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</si>
  <si>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</si>
  <si>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</si>
  <si>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</si>
  <si>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</si>
  <si>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</si>
  <si>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</si>
  <si>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</si>
  <si>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</si>
  <si>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</si>
  <si>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</si>
  <si>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</si>
  <si>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</si>
  <si>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</si>
  <si>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</si>
  <si>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</si>
  <si>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</si>
  <si>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</si>
  <si>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</si>
  <si>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</si>
  <si>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</si>
  <si>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</si>
  <si>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</si>
  <si>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</si>
  <si>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</si>
  <si>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</si>
  <si>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</si>
  <si>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</si>
  <si>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</si>
  <si>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</si>
  <si>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</si>
  <si>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</si>
  <si>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</si>
  <si>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</si>
  <si>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</si>
  <si>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</si>
  <si>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</si>
  <si>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</si>
  <si>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</si>
  <si>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</si>
  <si>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</si>
  <si>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</si>
  <si>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</si>
  <si>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</si>
  <si>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</si>
  <si>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</si>
  <si>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</si>
  <si>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</si>
  <si>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</si>
  <si>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</si>
  <si>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</si>
  <si>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</si>
  <si>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</si>
  <si>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</si>
  <si>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</si>
  <si>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</si>
  <si>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</si>
  <si>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</si>
  <si>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</si>
  <si>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</si>
  <si>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</si>
  <si>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</si>
  <si>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</si>
  <si>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</si>
  <si>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</si>
  <si>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</si>
  <si>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</si>
  <si>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</si>
  <si>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</si>
  <si>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</si>
  <si>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</si>
  <si>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</si>
  <si>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</si>
  <si>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</si>
  <si>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</si>
  <si>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</si>
  <si>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</si>
  <si>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</si>
  <si>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</si>
  <si>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</si>
  <si>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</si>
  <si>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</si>
  <si>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</si>
  <si>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</si>
  <si>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</si>
  <si>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</si>
  <si>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</si>
  <si>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</si>
  <si>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</si>
  <si>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</si>
  <si>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</si>
  <si>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</si>
  <si>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</si>
  <si>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</si>
  <si>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</si>
  <si>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</si>
  <si>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</si>
  <si>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</si>
  <si>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</si>
  <si>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</si>
  <si>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</si>
  <si>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</si>
  <si>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</si>
  <si>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</si>
  <si>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</si>
  <si>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</si>
  <si>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</si>
  <si>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</si>
  <si>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</si>
  <si>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</si>
  <si>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</si>
  <si>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</si>
  <si>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</si>
  <si>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</si>
  <si>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</si>
  <si>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</si>
  <si>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</si>
  <si>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</si>
  <si>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</si>
  <si>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</si>
  <si>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</si>
  <si>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</si>
  <si>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</si>
  <si>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</si>
  <si>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</si>
  <si>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</si>
  <si>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</si>
  <si>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</si>
  <si>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</si>
  <si>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</si>
  <si>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</si>
  <si>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</si>
  <si>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</si>
  <si>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</si>
  <si>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</si>
  <si>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</si>
  <si>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</si>
  <si>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</si>
  <si>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</si>
  <si>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</si>
  <si>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</si>
  <si>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</si>
  <si>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</si>
  <si>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</si>
  <si>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</si>
  <si>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</si>
  <si>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</si>
  <si>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</si>
  <si>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</si>
  <si>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</si>
  <si>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</si>
  <si>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</si>
  <si>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</si>
  <si>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</si>
  <si>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</si>
  <si>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</si>
  <si>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</si>
  <si>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</si>
  <si>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</si>
  <si>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</si>
  <si>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</si>
  <si>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</si>
  <si>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</si>
  <si>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</si>
  <si>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</si>
  <si>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</si>
  <si>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</si>
  <si>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</si>
  <si>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</si>
  <si>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</si>
  <si>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</si>
  <si>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</si>
  <si>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</si>
  <si>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</si>
  <si>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</si>
  <si>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</si>
  <si>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</si>
  <si>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</si>
  <si>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</si>
  <si>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</si>
  <si>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</si>
  <si>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</si>
  <si>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</si>
  <si>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</si>
  <si>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</si>
  <si>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</si>
  <si>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</si>
  <si>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</si>
  <si>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</si>
  <si>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</si>
  <si>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</si>
  <si>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</si>
  <si>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</si>
  <si>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</si>
  <si>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</si>
  <si>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</si>
  <si>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</si>
  <si>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</si>
  <si>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</si>
  <si>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</si>
  <si>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</si>
  <si>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</si>
  <si>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</si>
  <si>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</si>
  <si>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</si>
  <si>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</si>
  <si>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</si>
  <si>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</si>
  <si>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</si>
  <si>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</si>
  <si>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</si>
  <si>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</si>
  <si>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</si>
  <si>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</si>
  <si>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</si>
  <si>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</si>
  <si>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</si>
  <si>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</si>
  <si>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</si>
  <si>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</si>
  <si>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</si>
  <si>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</si>
  <si>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</si>
  <si>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</si>
  <si>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</si>
  <si>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</si>
  <si>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</si>
  <si>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</si>
  <si>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</si>
  <si>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</si>
  <si>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</si>
  <si>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</si>
  <si>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</si>
  <si>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</si>
  <si>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</si>
  <si>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</si>
  <si>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</si>
  <si>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</si>
  <si>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</si>
  <si>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</si>
  <si>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</si>
  <si>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</si>
  <si>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</si>
  <si>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</si>
  <si>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</si>
  <si>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</si>
  <si>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</si>
  <si>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</si>
  <si>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</si>
  <si>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</si>
  <si>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</si>
  <si>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</si>
  <si>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</si>
  <si>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</si>
  <si>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</si>
  <si>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</si>
  <si>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</si>
  <si>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</si>
  <si>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</si>
  <si>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</si>
  <si>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</si>
  <si>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</si>
  <si>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</si>
  <si>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</si>
  <si>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</si>
  <si>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</si>
  <si>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</si>
  <si>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</si>
  <si>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</si>
  <si>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</si>
  <si>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</si>
  <si>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</si>
  <si>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</si>
  <si>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</si>
  <si>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</si>
  <si>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</si>
  <si>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</si>
  <si>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</si>
  <si>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</si>
  <si>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</si>
  <si>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</si>
  <si>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</si>
  <si>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</si>
  <si>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</si>
  <si>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</si>
  <si>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</si>
  <si>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</si>
  <si>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</si>
  <si>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</si>
  <si>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</si>
  <si>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</si>
  <si>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</si>
  <si>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</si>
  <si>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</si>
  <si>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</si>
  <si>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</si>
  <si>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</si>
  <si>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</si>
  <si>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</si>
  <si>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</si>
  <si>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</si>
  <si>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</si>
  <si>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</si>
  <si>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</si>
  <si>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</si>
  <si>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</si>
  <si>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</si>
  <si>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</si>
  <si>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</si>
  <si>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</si>
  <si>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</si>
  <si>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</si>
  <si>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</si>
  <si>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</si>
  <si>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</si>
  <si>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</si>
  <si>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</si>
  <si>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</si>
  <si>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</si>
  <si>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</si>
  <si>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</si>
  <si>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</si>
  <si>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</si>
  <si>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</si>
  <si>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</si>
  <si>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</si>
  <si>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</si>
  <si>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</si>
  <si>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</si>
  <si>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</si>
  <si>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</si>
  <si>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</si>
  <si>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</si>
  <si>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</si>
  <si>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</si>
  <si>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</si>
  <si>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</si>
  <si>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</si>
  <si>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</si>
  <si>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</si>
  <si>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</si>
  <si>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</si>
  <si>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</si>
  <si>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</si>
  <si>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</si>
  <si>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</si>
  <si>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</si>
  <si>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</si>
  <si>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</si>
  <si>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</si>
  <si>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</si>
  <si>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</si>
  <si>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</si>
  <si>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</si>
  <si>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</si>
  <si>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</si>
  <si>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</si>
  <si>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</si>
  <si>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</si>
  <si>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</si>
  <si>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</si>
  <si>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</si>
  <si>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</si>
  <si>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</si>
  <si>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</si>
  <si>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</si>
  <si>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</si>
  <si>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</si>
  <si>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</si>
  <si>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</si>
  <si>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</si>
  <si>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</si>
  <si>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</si>
  <si>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</si>
  <si>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</si>
  <si>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</si>
  <si>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</si>
  <si>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</si>
  <si>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</si>
  <si>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</si>
  <si>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</si>
  <si>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</si>
  <si>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</si>
  <si>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</si>
  <si>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</si>
  <si>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</si>
  <si>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</si>
  <si>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</si>
  <si>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</si>
  <si>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</si>
  <si>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</si>
  <si>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</si>
  <si>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</si>
  <si>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</si>
  <si>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</si>
  <si>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</si>
  <si>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</si>
  <si>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</si>
  <si>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</si>
  <si>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</si>
  <si>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</si>
  <si>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</si>
  <si>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</si>
  <si>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</si>
  <si>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</si>
  <si>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</si>
  <si>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</si>
  <si>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</si>
  <si>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</si>
  <si>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</si>
  <si>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</si>
  <si>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</si>
  <si>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</si>
  <si>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</si>
  <si>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</si>
  <si>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</si>
  <si>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</si>
  <si>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</si>
  <si>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</si>
  <si>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</si>
  <si>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</si>
  <si>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</si>
  <si>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</si>
  <si>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</si>
  <si>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</si>
  <si>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</si>
  <si>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</si>
  <si>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</si>
  <si>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</si>
  <si>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</si>
  <si>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</si>
  <si>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</si>
  <si>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</si>
  <si>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</si>
  <si>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</si>
  <si>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</si>
  <si>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</si>
  <si>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</si>
  <si>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</si>
  <si>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</si>
  <si>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</si>
  <si>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</si>
  <si>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</si>
  <si>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</si>
  <si>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</si>
  <si>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</si>
  <si>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</si>
  <si>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</si>
  <si>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</si>
  <si>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</si>
  <si>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</si>
  <si>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</si>
  <si>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</si>
  <si>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</si>
  <si>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</si>
  <si>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</si>
  <si>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</si>
  <si>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</si>
  <si>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</si>
  <si>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</si>
  <si>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</si>
  <si>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</si>
  <si>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</si>
  <si>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</si>
  <si>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</si>
  <si>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</si>
  <si>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</si>
  <si>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</si>
  <si>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</si>
  <si>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</si>
  <si>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</si>
  <si>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</si>
  <si>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</si>
  <si>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</si>
  <si>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</si>
  <si>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</si>
  <si>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</si>
  <si>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</si>
  <si>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</si>
  <si>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</si>
  <si>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</si>
  <si>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</si>
  <si>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</si>
  <si>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</si>
  <si>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</si>
  <si>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</si>
  <si>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</si>
  <si>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</si>
  <si>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</si>
  <si>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</si>
  <si>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</si>
  <si>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</si>
  <si>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</si>
  <si>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</si>
  <si>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</si>
  <si>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</si>
  <si>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</si>
  <si>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</si>
  <si>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</si>
  <si>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</si>
  <si>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</si>
  <si>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</si>
  <si>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</si>
  <si>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</si>
  <si>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</si>
  <si>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</si>
  <si>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</si>
  <si>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</si>
  <si>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</si>
  <si>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</si>
  <si>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</si>
  <si>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</si>
  <si>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</si>
  <si>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</si>
  <si>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</si>
  <si>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</si>
  <si>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</si>
  <si>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</si>
  <si>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</si>
  <si>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</si>
  <si>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</si>
  <si>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</si>
  <si>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</si>
  <si>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</si>
  <si>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</si>
  <si>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</si>
  <si>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</si>
  <si>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</si>
  <si>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</si>
  <si>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</si>
  <si>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</si>
  <si>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</si>
  <si>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</si>
  <si>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</si>
  <si>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</si>
  <si>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</si>
  <si>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</si>
  <si>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</si>
  <si>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</si>
  <si>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</si>
  <si>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</si>
  <si>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</si>
  <si>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</si>
  <si>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</si>
  <si>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</si>
  <si>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</si>
  <si>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</si>
  <si>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</si>
  <si>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</si>
  <si>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</si>
  <si>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</si>
  <si>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</si>
  <si>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</si>
  <si>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</si>
  <si>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</si>
  <si>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</si>
  <si>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</si>
  <si>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</si>
  <si>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</si>
  <si>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</si>
  <si>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</si>
  <si>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</si>
  <si>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</si>
  <si>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</si>
  <si>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</si>
  <si>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</si>
  <si>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</si>
  <si>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</si>
  <si>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</si>
  <si>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</si>
  <si>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</si>
  <si>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</si>
  <si>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</si>
  <si>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</si>
  <si>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</si>
  <si>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</si>
  <si>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</si>
  <si>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</si>
  <si>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</si>
  <si>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</si>
  <si>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</si>
  <si>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</si>
  <si>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</si>
  <si>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</si>
  <si>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</si>
  <si>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</si>
  <si>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</si>
  <si>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</si>
  <si>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</si>
  <si>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</si>
  <si>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</si>
  <si>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</si>
  <si>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</si>
  <si>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</si>
  <si>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</si>
  <si>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</si>
  <si>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</si>
  <si>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</si>
  <si>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</si>
  <si>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</si>
  <si>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</si>
  <si>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</si>
  <si>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</si>
  <si>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</si>
  <si>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</si>
  <si>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</si>
  <si>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</si>
  <si>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</si>
  <si>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</si>
  <si>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</si>
  <si>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</si>
  <si>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</si>
  <si>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</si>
  <si>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</si>
  <si>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</si>
  <si>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</si>
  <si>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</si>
  <si>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</si>
  <si>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</si>
  <si>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</si>
  <si>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</si>
  <si>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</si>
  <si>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</si>
  <si>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</si>
  <si>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</si>
  <si>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</si>
  <si>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</si>
  <si>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</si>
  <si>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</si>
  <si>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</si>
  <si>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</si>
  <si>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</si>
  <si>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</si>
  <si>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</si>
  <si>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</si>
  <si>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</si>
  <si>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</si>
  <si>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</si>
  <si>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</si>
  <si>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</si>
  <si>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</si>
  <si>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</si>
  <si>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</si>
  <si>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</si>
  <si>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</si>
  <si>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</si>
  <si>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</si>
  <si>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</si>
  <si>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</si>
  <si>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</si>
  <si>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</si>
  <si>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</si>
  <si>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</si>
  <si>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</si>
  <si>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</si>
  <si>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</si>
  <si>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</si>
  <si>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</si>
  <si>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</si>
  <si>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</si>
  <si>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</si>
  <si>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</si>
  <si>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</si>
  <si>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</si>
  <si>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</si>
  <si>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</si>
  <si>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</si>
  <si>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</si>
  <si>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</si>
  <si>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</si>
  <si>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</si>
  <si>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</si>
  <si>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</si>
  <si>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</si>
  <si>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</si>
  <si>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</si>
  <si>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</si>
  <si>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</si>
  <si>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</si>
  <si>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</si>
  <si>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</si>
  <si>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</si>
  <si>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</si>
  <si>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</si>
  <si>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</si>
  <si>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</si>
  <si>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</si>
  <si>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</si>
  <si>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</si>
  <si>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</si>
  <si>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</si>
  <si>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</si>
  <si>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</si>
  <si>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</si>
  <si>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</si>
  <si>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</si>
  <si>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</si>
  <si>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</si>
  <si>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</si>
  <si>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</si>
  <si>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</si>
  <si>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</si>
  <si>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</si>
  <si>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</si>
  <si>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</si>
  <si>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</si>
  <si>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</si>
  <si>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</si>
  <si>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</si>
  <si>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</si>
  <si>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</si>
  <si>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</si>
  <si>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</si>
  <si>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</si>
  <si>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</si>
  <si>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</si>
  <si>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</si>
  <si>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</si>
  <si>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</si>
  <si>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</si>
  <si>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</si>
  <si>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</si>
  <si>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</si>
  <si>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</si>
  <si>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</si>
  <si>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</si>
  <si>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</si>
  <si>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</si>
  <si>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</si>
  <si>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</si>
  <si>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</si>
  <si>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</si>
  <si>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</si>
  <si>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</si>
  <si>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</si>
  <si>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</si>
  <si>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</si>
  <si>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</si>
  <si>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</si>
  <si>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</si>
  <si>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</si>
  <si>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</si>
  <si>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</si>
  <si>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</si>
  <si>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</si>
  <si>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</si>
  <si>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</si>
  <si>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</si>
  <si>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</si>
  <si>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</si>
  <si>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</si>
  <si>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</si>
  <si>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</si>
  <si>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</si>
  <si>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</si>
  <si>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</si>
  <si>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</si>
  <si>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</si>
  <si>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</si>
  <si>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</si>
  <si>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</si>
  <si>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</si>
  <si>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</si>
  <si>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</si>
  <si>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</si>
  <si>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</si>
  <si>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</si>
  <si>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</si>
  <si>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</si>
  <si>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</si>
  <si>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</si>
  <si>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</si>
  <si>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</si>
  <si>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</si>
  <si>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</si>
  <si>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</si>
  <si>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</si>
  <si>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</si>
  <si>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</si>
  <si>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</si>
  <si>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</si>
  <si>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</si>
  <si>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</si>
  <si>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</si>
  <si>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</si>
  <si>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</si>
  <si>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</si>
  <si>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</si>
  <si>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</si>
  <si>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</si>
  <si>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</si>
  <si>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</si>
  <si>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</si>
  <si>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</si>
  <si>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</si>
  <si>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</si>
  <si>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</si>
  <si>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</si>
  <si>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</si>
  <si>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</si>
  <si>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</si>
  <si>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</si>
  <si>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</si>
  <si>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</si>
  <si>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</si>
  <si>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</si>
  <si>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</si>
  <si>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</si>
  <si>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</si>
  <si>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</si>
  <si>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</si>
  <si>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</si>
  <si>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</si>
  <si>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</si>
  <si>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</si>
  <si>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</si>
  <si>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</si>
  <si>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</si>
  <si>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</si>
  <si>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</si>
  <si>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</si>
  <si>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</si>
  <si>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</si>
  <si>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</si>
  <si>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</si>
  <si>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</si>
  <si>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</si>
  <si>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</si>
  <si>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</si>
  <si>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</si>
  <si>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</si>
  <si>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</si>
  <si>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</si>
  <si>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</si>
  <si>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</si>
  <si>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</si>
  <si>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</si>
  <si>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</si>
  <si>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</si>
  <si>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</si>
  <si>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</si>
  <si>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</si>
  <si>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</si>
  <si>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</si>
  <si>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</si>
  <si>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</si>
  <si>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</si>
  <si>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</si>
  <si>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</si>
  <si>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</si>
  <si>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</si>
  <si>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</si>
  <si>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</si>
  <si>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</si>
  <si>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</si>
  <si>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</si>
  <si>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</si>
  <si>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</si>
  <si>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</si>
  <si>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</si>
  <si>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</si>
  <si>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</si>
  <si>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</si>
  <si>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</si>
  <si>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</si>
  <si>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</si>
  <si>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</si>
  <si>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</si>
  <si>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</si>
  <si>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</si>
  <si>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</si>
  <si>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</si>
  <si>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</si>
  <si>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</si>
  <si>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</si>
  <si>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</si>
  <si>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</si>
  <si>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</si>
  <si>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</si>
  <si>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</si>
  <si>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</si>
  <si>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</si>
  <si>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</si>
  <si>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</si>
  <si>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</si>
  <si>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</si>
  <si>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</si>
  <si>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</si>
  <si>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</si>
  <si>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</si>
  <si>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</si>
  <si>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</si>
  <si>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</si>
  <si>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</si>
  <si>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</si>
  <si>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</si>
  <si>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</si>
  <si>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</si>
  <si>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</si>
  <si>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</si>
  <si>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</si>
  <si>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</si>
  <si>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</si>
  <si>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</si>
  <si>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</si>
  <si>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</si>
  <si>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</si>
  <si>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</si>
  <si>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</si>
  <si>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</si>
  <si>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</si>
  <si>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</si>
  <si>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</si>
  <si>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</si>
  <si>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</si>
  <si>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</si>
  <si>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</si>
  <si>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</si>
  <si>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</si>
  <si>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</si>
  <si>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</si>
  <si>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</si>
  <si>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</si>
  <si>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</si>
  <si>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</si>
  <si>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</si>
  <si>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</si>
  <si>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</si>
  <si>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</si>
  <si>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</si>
  <si>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</si>
  <si>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</si>
  <si>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</si>
  <si>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</si>
  <si>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</si>
  <si>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</si>
  <si>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</si>
  <si>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</si>
  <si>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</si>
  <si>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</si>
  <si>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</si>
  <si>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</si>
  <si>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</si>
  <si>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</si>
  <si>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</si>
  <si>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</si>
  <si>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</si>
  <si>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</si>
  <si>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</si>
  <si>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</si>
  <si>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</si>
  <si>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</si>
  <si>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</si>
  <si>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</si>
  <si>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</si>
  <si>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</si>
  <si>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</si>
  <si>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</si>
  <si>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</si>
  <si>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</si>
  <si>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</si>
  <si>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</si>
  <si>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</si>
  <si>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</si>
  <si>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</si>
  <si>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</si>
  <si>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</si>
  <si>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</si>
  <si>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</si>
  <si>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</si>
  <si>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</si>
  <si>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</si>
  <si>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</si>
  <si>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</si>
  <si>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</si>
  <si>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</si>
  <si>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</si>
  <si>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</si>
  <si>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</si>
  <si>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</si>
  <si>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</si>
  <si>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</si>
  <si>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</si>
  <si>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</si>
  <si>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</si>
  <si>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</si>
  <si>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</si>
  <si>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</si>
  <si>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</si>
  <si>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</si>
  <si>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</si>
  <si>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</si>
  <si>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</si>
  <si>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</si>
  <si>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</si>
  <si>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</si>
  <si>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</si>
  <si>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</si>
  <si>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</si>
  <si>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</si>
  <si>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</si>
  <si>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</si>
  <si>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</si>
  <si>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</si>
  <si>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</si>
  <si>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</si>
  <si>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</si>
  <si>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</si>
  <si>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</si>
  <si>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</si>
  <si>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</si>
  <si>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</si>
  <si>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</si>
  <si>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</si>
  <si>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</si>
  <si>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</si>
  <si>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</si>
  <si>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</si>
  <si>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</si>
  <si>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</si>
  <si>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</si>
  <si>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</si>
  <si>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</si>
  <si>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</si>
  <si>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</si>
  <si>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</si>
  <si>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</si>
  <si>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</si>
  <si>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</si>
  <si>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</si>
  <si>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</si>
  <si>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</si>
  <si>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</si>
  <si>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</si>
  <si>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</si>
  <si>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</si>
  <si>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</si>
  <si>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</si>
  <si>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</si>
  <si>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</si>
  <si>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</si>
  <si>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</si>
  <si>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</si>
  <si>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</si>
  <si>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</si>
  <si>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</si>
  <si>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</si>
  <si>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</si>
  <si>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</si>
  <si>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</si>
  <si>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</si>
  <si>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</si>
  <si>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</si>
  <si>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</si>
  <si>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</si>
  <si>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</si>
  <si>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</si>
  <si>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</si>
  <si>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</si>
  <si>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</si>
  <si>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</si>
  <si>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</si>
  <si>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</si>
  <si>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</si>
  <si>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</si>
  <si>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</si>
  <si>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</si>
  <si>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</si>
  <si>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</si>
  <si>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</si>
  <si>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</si>
  <si>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</si>
  <si>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</si>
  <si>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</si>
  <si>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</si>
  <si>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</si>
  <si>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</si>
  <si>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</si>
  <si>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</si>
  <si>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</si>
  <si>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</si>
  <si>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</si>
  <si>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</si>
  <si>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</si>
  <si>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</si>
  <si>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</si>
  <si>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</si>
  <si>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</si>
  <si>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</si>
  <si>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</si>
  <si>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</si>
  <si>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</si>
  <si>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</si>
  <si>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</si>
  <si>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</si>
  <si>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</si>
  <si>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</si>
  <si>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</si>
  <si>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</si>
  <si>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</si>
  <si>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</si>
  <si>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</si>
  <si>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</si>
  <si>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</si>
  <si>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</si>
  <si>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</si>
  <si>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</si>
  <si>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</si>
  <si>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</si>
  <si>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</si>
  <si>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</si>
  <si>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</si>
  <si>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</si>
  <si>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</si>
  <si>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</si>
  <si>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</si>
  <si>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</si>
  <si>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</si>
  <si>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</si>
  <si>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</si>
  <si>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</si>
  <si>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</si>
  <si>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</si>
  <si>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</si>
  <si>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</si>
  <si>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</si>
  <si>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</si>
  <si>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</si>
  <si>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</si>
  <si>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</si>
  <si>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</si>
  <si>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</si>
  <si>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</si>
  <si>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</si>
  <si>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</si>
  <si>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</si>
  <si>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</si>
  <si>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</si>
  <si>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</si>
  <si>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</si>
  <si>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</si>
  <si>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</si>
  <si>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</si>
  <si>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</si>
  <si>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</si>
  <si>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</si>
  <si>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</si>
  <si>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</si>
  <si>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</si>
  <si>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</si>
  <si>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</si>
  <si>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</si>
  <si>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</si>
  <si>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</si>
  <si>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</si>
  <si>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</si>
  <si>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</si>
  <si>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</si>
  <si>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</si>
  <si>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</si>
  <si>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</si>
  <si>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</si>
  <si>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</si>
  <si>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</si>
  <si>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</si>
  <si>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</si>
  <si>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</si>
  <si>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</si>
  <si>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</si>
  <si>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</si>
  <si>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</si>
  <si>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</si>
  <si>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</si>
  <si>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</si>
  <si>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</si>
  <si>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</si>
  <si>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</si>
  <si>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</si>
  <si>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</si>
  <si>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</si>
  <si>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</si>
  <si>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</si>
  <si>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</si>
  <si>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</si>
  <si>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</si>
  <si>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</si>
  <si>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</si>
  <si>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</si>
  <si>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</si>
  <si>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</si>
  <si>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</si>
  <si>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</si>
  <si>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</si>
  <si>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</si>
  <si>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</si>
  <si>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</si>
  <si>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</si>
  <si>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</si>
  <si>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</si>
  <si>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</si>
  <si>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</si>
  <si>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</si>
  <si>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</si>
  <si>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</si>
  <si>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</si>
  <si>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</si>
  <si>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</si>
  <si>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</si>
  <si>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</si>
  <si>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</si>
  <si>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</si>
  <si>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</si>
  <si>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</si>
  <si>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</si>
  <si>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</si>
  <si>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</si>
  <si>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</si>
  <si>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</si>
  <si>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</si>
  <si>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</si>
  <si>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</si>
  <si>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</si>
  <si>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</si>
  <si>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</si>
  <si>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</si>
  <si>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</si>
  <si>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</si>
  <si>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</si>
  <si>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</si>
  <si>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</si>
  <si>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</si>
  <si>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</si>
  <si>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</si>
  <si>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</si>
  <si>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</si>
  <si>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</si>
  <si>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</si>
  <si>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</si>
  <si>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</si>
  <si>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</si>
  <si>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</si>
  <si>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</si>
  <si>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</si>
  <si>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</si>
  <si>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</si>
  <si>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</si>
  <si>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</si>
  <si>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</si>
  <si>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</si>
  <si>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</si>
  <si>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</si>
  <si>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</si>
  <si>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</si>
  <si>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</si>
  <si>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</si>
  <si>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</si>
  <si>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</si>
  <si>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</si>
  <si>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</si>
  <si>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</si>
  <si>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</si>
  <si>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</si>
  <si>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</si>
  <si>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</si>
  <si>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</si>
  <si>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</si>
  <si>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</si>
  <si>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</si>
  <si>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</si>
  <si>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</si>
  <si>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</si>
  <si>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</si>
  <si>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</si>
  <si>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</si>
  <si>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</si>
  <si>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</si>
  <si>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</si>
  <si>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</si>
  <si>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</si>
  <si>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</si>
  <si>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</si>
  <si>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</si>
  <si>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</si>
  <si>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</si>
  <si>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</si>
  <si>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</si>
  <si>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</si>
  <si>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</si>
  <si>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</si>
  <si>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</si>
  <si>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</si>
  <si>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</si>
  <si>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</si>
  <si>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</si>
  <si>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</si>
  <si>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</si>
  <si>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</si>
  <si>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</si>
  <si>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</si>
  <si>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</si>
  <si>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</si>
  <si>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</si>
  <si>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</si>
  <si>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</si>
  <si>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</si>
  <si>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</si>
  <si>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</si>
  <si>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</si>
  <si>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</si>
  <si>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</si>
  <si>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</si>
  <si>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</si>
  <si>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</si>
  <si>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</si>
  <si>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</si>
  <si>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</si>
  <si>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</si>
  <si>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</si>
  <si>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</si>
  <si>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</si>
  <si>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</si>
  <si>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</si>
  <si>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</si>
  <si>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</si>
  <si>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</si>
  <si>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</si>
  <si>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</si>
  <si>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</si>
  <si>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</si>
  <si>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</si>
  <si>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</si>
  <si>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</si>
  <si>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</si>
  <si>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</si>
  <si>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</si>
  <si>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</si>
  <si>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</si>
  <si>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</si>
  <si>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</si>
  <si>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</si>
  <si>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</si>
  <si>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</si>
  <si>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</si>
  <si>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</si>
  <si>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</si>
  <si>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</si>
  <si>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</si>
  <si>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</si>
  <si>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</si>
  <si>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</si>
  <si>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</si>
  <si>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</si>
  <si>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</si>
  <si>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</si>
  <si>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</si>
  <si>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</si>
  <si>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</si>
  <si>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</si>
  <si>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</si>
  <si>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</si>
  <si>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</si>
  <si>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</si>
  <si>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</si>
  <si>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</si>
  <si>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</si>
  <si>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</si>
  <si>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</si>
  <si>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</si>
  <si>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</si>
  <si>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</si>
  <si>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</si>
  <si>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</si>
  <si>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</si>
  <si>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</si>
  <si>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</si>
  <si>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</si>
  <si>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</si>
  <si>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</si>
  <si>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</si>
  <si>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</si>
  <si>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</si>
  <si>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</si>
  <si>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</si>
  <si>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</si>
  <si>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</si>
  <si>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</si>
  <si>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</si>
  <si>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</si>
  <si>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</si>
  <si>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</si>
  <si>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</si>
  <si>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</si>
  <si>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</si>
  <si>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</si>
  <si>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</si>
  <si>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</si>
  <si>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</si>
  <si>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</si>
  <si>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</si>
  <si>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</si>
  <si>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</si>
  <si>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</si>
  <si>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</si>
  <si>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</si>
  <si>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</si>
  <si>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</si>
  <si>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</si>
  <si>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</si>
  <si>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</si>
  <si>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</si>
  <si>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</si>
  <si>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</si>
  <si>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</si>
  <si>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</si>
  <si>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</si>
  <si>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</si>
  <si>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</si>
  <si>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</si>
  <si>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</si>
  <si>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</si>
  <si>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</si>
  <si>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</si>
  <si>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</si>
  <si>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</si>
  <si>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</si>
  <si>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</si>
  <si>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</si>
  <si>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</si>
  <si>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</si>
  <si>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</si>
  <si>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</si>
  <si>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</si>
  <si>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</si>
  <si>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</si>
  <si>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</si>
  <si>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</si>
  <si>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</si>
  <si>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</si>
  <si>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</si>
  <si>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</si>
  <si>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</si>
  <si>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</si>
  <si>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</si>
  <si>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</si>
  <si>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</si>
  <si>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</si>
  <si>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</si>
  <si>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</si>
  <si>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</si>
  <si>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</si>
  <si>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</si>
  <si>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</si>
  <si>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</si>
  <si>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</si>
  <si>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</si>
  <si>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</si>
  <si>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</si>
  <si>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</si>
  <si>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</si>
  <si>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</si>
  <si>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</si>
  <si>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</si>
  <si>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</si>
  <si>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</si>
  <si>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</si>
  <si>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</si>
  <si>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</si>
  <si>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</si>
  <si>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</si>
  <si>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</si>
  <si>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</si>
  <si>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</si>
  <si>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</si>
  <si>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</si>
  <si>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</si>
  <si>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</si>
  <si>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</si>
  <si>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</si>
  <si>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</si>
  <si>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</si>
  <si>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</si>
  <si>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</si>
  <si>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</si>
  <si>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</si>
  <si>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</si>
  <si>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</si>
  <si>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</si>
  <si>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</si>
  <si>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</si>
  <si>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</si>
  <si>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</si>
  <si>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</si>
  <si>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</si>
  <si>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</si>
  <si>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</si>
  <si>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</si>
  <si>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</si>
  <si>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</si>
  <si>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</si>
  <si>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</si>
  <si>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</si>
  <si>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</si>
  <si>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</si>
  <si>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</si>
  <si>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</si>
  <si>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</si>
  <si>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</si>
  <si>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</si>
  <si>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</si>
  <si>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</si>
  <si>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</si>
  <si>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</si>
  <si>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</si>
  <si>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</si>
  <si>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</si>
  <si>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</si>
  <si>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</si>
  <si>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</si>
  <si>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</si>
  <si>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</si>
  <si>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</si>
  <si>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</si>
  <si>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</si>
  <si>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</si>
  <si>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</si>
  <si>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</si>
  <si>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</si>
  <si>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</si>
  <si>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</si>
  <si>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</si>
  <si>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</si>
  <si>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</si>
  <si>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</si>
  <si>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</si>
  <si>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</si>
  <si>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</si>
  <si>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</si>
  <si>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</si>
  <si>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</si>
  <si>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</si>
  <si>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</si>
  <si>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</si>
  <si>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</si>
  <si>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</si>
  <si>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</si>
  <si>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</si>
  <si>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</si>
  <si>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</si>
  <si>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</si>
  <si>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</si>
  <si>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</si>
  <si>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</si>
  <si>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</si>
  <si>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</si>
  <si>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</si>
  <si>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</si>
  <si>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</si>
  <si>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</si>
  <si>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</si>
  <si>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</si>
  <si>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</si>
  <si>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</si>
  <si>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</si>
  <si>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</si>
  <si>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</si>
  <si>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</si>
  <si>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</si>
  <si>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</si>
  <si>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</si>
  <si>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</si>
  <si>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</si>
  <si>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</si>
  <si>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</si>
  <si>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</si>
  <si>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</si>
  <si>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</si>
  <si>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</si>
  <si>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</si>
  <si>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</si>
  <si>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</si>
  <si>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</si>
  <si>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</si>
  <si>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</si>
  <si>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</si>
  <si>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</si>
  <si>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</si>
  <si>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</si>
  <si>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</si>
  <si>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</si>
  <si>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</si>
  <si>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</si>
  <si>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</si>
  <si>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</si>
  <si>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</si>
  <si>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</si>
  <si>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</si>
  <si>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</si>
  <si>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</si>
  <si>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</si>
  <si>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</si>
  <si>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</si>
  <si>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</si>
  <si>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</si>
  <si>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</si>
  <si>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</si>
  <si>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</si>
  <si>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</si>
  <si>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</si>
  <si>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</si>
  <si>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</si>
  <si>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</si>
  <si>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</si>
  <si>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</si>
  <si>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</si>
  <si>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</si>
  <si>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</si>
  <si>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</si>
  <si>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</si>
  <si>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</si>
  <si>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</si>
  <si>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</si>
  <si>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</si>
  <si>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</si>
  <si>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</si>
  <si>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</si>
  <si>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</si>
  <si>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</si>
  <si>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</si>
  <si>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</si>
  <si>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</si>
  <si>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</si>
  <si>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</si>
  <si>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</si>
  <si>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</si>
  <si>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</si>
  <si>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</si>
  <si>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</si>
  <si>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</si>
  <si>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</si>
  <si>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</si>
  <si>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</si>
  <si>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</si>
  <si>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</si>
  <si>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</si>
  <si>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</si>
  <si>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</si>
  <si>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</si>
  <si>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</si>
  <si>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</si>
  <si>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</si>
  <si>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</si>
  <si>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</si>
  <si>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</si>
  <si>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</si>
  <si>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</si>
  <si>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</si>
  <si>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</si>
  <si>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</si>
  <si>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</si>
  <si>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</si>
  <si>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</si>
  <si>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</si>
  <si>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</si>
  <si>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</si>
  <si>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</si>
  <si>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</si>
  <si>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</si>
  <si>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</si>
  <si>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</si>
  <si>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</si>
  <si>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</si>
  <si>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</si>
  <si>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</si>
  <si>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</si>
  <si>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</si>
  <si>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</si>
  <si>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</si>
  <si>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</si>
  <si>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</si>
  <si>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</si>
  <si>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</si>
  <si>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</si>
  <si>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</si>
  <si>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</si>
  <si>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</si>
  <si>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</si>
  <si>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</si>
  <si>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</si>
  <si>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</si>
  <si>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</si>
  <si>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</si>
  <si>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</si>
  <si>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</si>
  <si>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</si>
  <si>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</si>
  <si>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</si>
  <si>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</si>
  <si>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</si>
  <si>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</si>
  <si>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</si>
  <si>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</si>
  <si>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</si>
  <si>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</si>
  <si>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</si>
  <si>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</si>
  <si>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</si>
  <si>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</si>
  <si>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</si>
  <si>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</si>
  <si>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</si>
  <si>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</si>
  <si>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</si>
  <si>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</si>
  <si>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</si>
  <si>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</si>
  <si>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</si>
  <si>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</si>
  <si>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</si>
  <si>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</si>
  <si>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</si>
  <si>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</si>
  <si>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</si>
  <si>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</si>
  <si>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</si>
  <si>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</si>
  <si>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</si>
  <si>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</si>
  <si>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</si>
  <si>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</si>
  <si>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</si>
  <si>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</si>
  <si>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</si>
  <si>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</si>
  <si>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</si>
  <si>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</si>
  <si>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</si>
  <si>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</si>
  <si>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</si>
  <si>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</si>
  <si>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</si>
  <si>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</si>
  <si>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</si>
  <si>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</si>
  <si>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</si>
  <si>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</si>
  <si>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</si>
  <si>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</si>
  <si>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</si>
  <si>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</si>
  <si>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</si>
  <si>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</si>
  <si>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</si>
  <si>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</si>
  <si>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</si>
  <si>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</si>
  <si>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</si>
  <si>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</si>
  <si>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</si>
  <si>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</si>
  <si>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</si>
  <si>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</si>
  <si>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</si>
  <si>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</si>
  <si>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</si>
  <si>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</si>
  <si>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</si>
  <si>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</si>
  <si>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</si>
  <si>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</si>
  <si>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</si>
  <si>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</si>
  <si>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</si>
  <si>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</si>
  <si>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</si>
  <si>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</si>
  <si>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</si>
  <si>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</si>
  <si>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</si>
  <si>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</si>
  <si>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</si>
  <si>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</si>
  <si>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</si>
  <si>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</si>
  <si>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</si>
  <si>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</si>
  <si>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</si>
  <si>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</si>
  <si>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</si>
  <si>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</si>
  <si>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</si>
  <si>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</si>
  <si>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</si>
  <si>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</si>
  <si>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</si>
  <si>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</si>
  <si>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</si>
  <si>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</si>
  <si>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</si>
  <si>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</si>
  <si>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</si>
  <si>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</si>
  <si>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</si>
  <si>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</si>
  <si>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</si>
  <si>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</si>
  <si>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</si>
  <si>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</si>
  <si>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</si>
  <si>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</si>
  <si>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</si>
  <si>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</si>
  <si>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</si>
  <si>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</si>
  <si>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</si>
  <si>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</si>
  <si>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</si>
  <si>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</si>
  <si>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</si>
  <si>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</si>
  <si>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</si>
  <si>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</si>
  <si>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</si>
  <si>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</si>
  <si>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</si>
  <si>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</si>
  <si>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</si>
  <si>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</si>
  <si>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</si>
  <si>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</si>
  <si>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</si>
  <si>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</si>
  <si>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</si>
  <si>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</si>
  <si>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</si>
  <si>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</si>
  <si>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</si>
  <si>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</si>
  <si>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</si>
  <si>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</si>
  <si>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</si>
  <si>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</si>
  <si>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</si>
  <si>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</si>
  <si>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</si>
  <si>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</si>
  <si>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</si>
  <si>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</si>
  <si>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</si>
  <si>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</si>
  <si>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</si>
  <si>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</si>
  <si>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</si>
  <si>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</si>
  <si>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</si>
  <si>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</si>
  <si>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</si>
  <si>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</si>
  <si>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</si>
  <si>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</si>
  <si>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</si>
  <si>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</si>
  <si>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</si>
  <si>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</si>
  <si>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</si>
  <si>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</si>
  <si>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</si>
  <si>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</si>
  <si>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</si>
  <si>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</si>
  <si>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</si>
  <si>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</si>
  <si>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</si>
  <si>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</si>
  <si>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</si>
  <si>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</si>
  <si>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</si>
  <si>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</si>
  <si>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</si>
  <si>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</si>
  <si>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</si>
  <si>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</si>
  <si>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</si>
  <si>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</si>
  <si>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</si>
  <si>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</si>
  <si>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</si>
  <si>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</si>
  <si>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</si>
  <si>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</si>
  <si>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</si>
  <si>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</si>
  <si>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</si>
  <si>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</si>
  <si>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</si>
  <si>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</si>
  <si>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</si>
  <si>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</si>
  <si>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</si>
  <si>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</si>
  <si>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</si>
  <si>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</si>
  <si>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</si>
  <si>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</si>
  <si>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</si>
  <si>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</si>
  <si>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</si>
  <si>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</si>
  <si>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</si>
  <si>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</si>
  <si>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</si>
  <si>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</si>
  <si>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</si>
  <si>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</si>
  <si>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</si>
  <si>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</si>
  <si>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</si>
  <si>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</si>
  <si>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</si>
  <si>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</si>
  <si>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</si>
  <si>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</si>
  <si>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</si>
  <si>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</si>
  <si>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</si>
  <si>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</si>
  <si>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</si>
  <si>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</si>
  <si>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</si>
  <si>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</si>
  <si>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</si>
  <si>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</si>
  <si>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</si>
  <si>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</si>
  <si>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</si>
  <si>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</si>
  <si>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</si>
  <si>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</si>
  <si>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</si>
  <si>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</si>
  <si>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</si>
  <si>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</si>
  <si>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</si>
  <si>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</si>
  <si>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</si>
  <si>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</si>
  <si>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</si>
  <si>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</si>
  <si>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</si>
  <si>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</si>
  <si>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</si>
  <si>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</si>
  <si>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</si>
  <si>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</si>
  <si>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</si>
  <si>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</si>
  <si>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</si>
  <si>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</si>
  <si>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</si>
  <si>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</si>
  <si>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</si>
  <si>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</si>
  <si>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</si>
  <si>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</si>
  <si>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</si>
  <si>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</si>
  <si>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</si>
  <si>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</si>
  <si>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</si>
  <si>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</si>
  <si>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</si>
  <si>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</si>
  <si>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</si>
  <si>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</si>
  <si>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</si>
  <si>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</si>
  <si>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</si>
  <si>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</si>
  <si>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</si>
  <si>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</si>
  <si>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</si>
  <si>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</si>
  <si>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</si>
  <si>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</si>
  <si>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</si>
  <si>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</si>
  <si>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</si>
  <si>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</si>
  <si>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</si>
  <si>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</si>
  <si>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</si>
  <si>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</si>
  <si>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</si>
  <si>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</si>
  <si>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</si>
  <si>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</si>
  <si>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</si>
  <si>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</si>
  <si>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</si>
  <si>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</si>
  <si>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</si>
  <si>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</si>
  <si>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</si>
  <si>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</si>
  <si>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</si>
  <si>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</si>
  <si>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</si>
  <si>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</si>
  <si>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</si>
  <si>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</si>
  <si>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</si>
  <si>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</si>
  <si>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</si>
  <si>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</si>
  <si>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</si>
  <si>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</si>
  <si>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</si>
  <si>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</si>
  <si>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</si>
  <si>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</si>
  <si>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</si>
  <si>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</si>
  <si>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</si>
  <si>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</si>
  <si>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</si>
  <si>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</si>
  <si>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</si>
  <si>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</si>
  <si>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</si>
  <si>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</si>
  <si>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</si>
  <si>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</si>
  <si>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</si>
  <si>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</si>
  <si>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</si>
  <si>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</si>
  <si>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</si>
  <si>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</si>
  <si>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</si>
  <si>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</si>
  <si>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</si>
  <si>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</si>
  <si>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</si>
  <si>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</si>
  <si>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</si>
  <si>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</si>
  <si>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</si>
  <si>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</si>
  <si>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</si>
  <si>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</si>
  <si>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</si>
  <si>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</si>
  <si>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</si>
  <si>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</si>
  <si>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</si>
  <si>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</si>
  <si>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</si>
  <si>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</si>
  <si>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</si>
  <si>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</si>
  <si>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</si>
  <si>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</si>
  <si>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</si>
  <si>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</si>
  <si>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</si>
  <si>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</si>
  <si>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</si>
  <si>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</si>
  <si>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</si>
  <si>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</si>
  <si>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</si>
  <si>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</si>
  <si>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</si>
  <si>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</si>
  <si>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</si>
  <si>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</si>
  <si>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</si>
  <si>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</si>
  <si>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</si>
  <si>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</si>
  <si>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</si>
  <si>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</si>
  <si>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</si>
  <si>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</si>
  <si>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</si>
  <si>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</si>
  <si>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</si>
  <si>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</si>
  <si>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</si>
  <si>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</si>
  <si>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</si>
  <si>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</si>
  <si>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</si>
  <si>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</si>
  <si>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</si>
  <si>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</si>
  <si>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</si>
  <si>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</si>
  <si>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</si>
  <si>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</si>
  <si>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</si>
  <si>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</si>
  <si>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</si>
  <si>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</si>
  <si>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</si>
  <si>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</si>
  <si>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</si>
  <si>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</si>
  <si>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</si>
  <si>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</si>
  <si>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</si>
  <si>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</si>
  <si>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</si>
  <si>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</si>
  <si>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</si>
  <si>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</si>
  <si>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</si>
  <si>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</si>
  <si>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</si>
  <si>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</si>
  <si>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</si>
  <si>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</si>
  <si>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</si>
  <si>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</si>
  <si>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</si>
  <si>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</si>
  <si>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</si>
  <si>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</si>
  <si>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</si>
  <si>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</si>
  <si>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</si>
  <si>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</si>
  <si>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</si>
  <si>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</si>
  <si>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</si>
  <si>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</si>
  <si>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</si>
  <si>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</si>
  <si>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</si>
  <si>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</si>
  <si>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</si>
  <si>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</si>
  <si>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</si>
  <si>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</si>
  <si>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</si>
  <si>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</si>
  <si>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</si>
  <si>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</si>
  <si>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</si>
  <si>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</si>
  <si>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</si>
  <si>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</si>
  <si>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</si>
  <si>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</si>
  <si>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</si>
  <si>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</si>
  <si>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</si>
  <si>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</si>
  <si>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</si>
  <si>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</si>
  <si>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</si>
  <si>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</si>
  <si>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</si>
  <si>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</si>
  <si>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</si>
  <si>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</si>
  <si>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</si>
  <si>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</si>
  <si>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</si>
  <si>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</si>
  <si>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</si>
  <si>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</si>
  <si>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</si>
  <si>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</si>
  <si>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</si>
  <si>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</si>
  <si>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</si>
  <si>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</si>
  <si>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</si>
  <si>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</si>
  <si>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</si>
  <si>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</si>
  <si>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</si>
  <si>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</si>
  <si>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</si>
  <si>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</si>
  <si>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</si>
  <si>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</si>
  <si>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</si>
  <si>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</si>
  <si>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</si>
  <si>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</si>
  <si>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</si>
  <si>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</si>
  <si>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</si>
  <si>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</si>
  <si>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</si>
  <si>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</si>
  <si>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</si>
  <si>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</si>
  <si>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</si>
  <si>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</si>
  <si>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</si>
  <si>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</si>
  <si>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</si>
  <si>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</si>
  <si>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</si>
  <si>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</si>
  <si>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</si>
  <si>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</si>
  <si>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</si>
  <si>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</si>
  <si>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</si>
  <si>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</si>
  <si>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</si>
  <si>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</si>
  <si>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</si>
  <si>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</si>
  <si>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</si>
  <si>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</si>
  <si>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</si>
  <si>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</si>
  <si>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</si>
  <si>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</si>
  <si>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</si>
  <si>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</si>
  <si>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</si>
  <si>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</si>
  <si>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</si>
  <si>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</si>
  <si>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</si>
  <si>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</si>
  <si>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</si>
  <si>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</si>
  <si>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</si>
  <si>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</si>
  <si>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</si>
  <si>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</si>
  <si>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</si>
  <si>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</si>
  <si>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</si>
  <si>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</si>
  <si>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</si>
  <si>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</si>
  <si>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</si>
  <si>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</si>
  <si>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</si>
  <si>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</si>
  <si>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</si>
  <si>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</si>
  <si>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</si>
  <si>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</si>
  <si>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</si>
  <si>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</si>
  <si>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</si>
  <si>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</si>
  <si>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</si>
  <si>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</si>
  <si>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</si>
  <si>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</si>
  <si>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</si>
  <si>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</si>
  <si>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</si>
  <si>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</si>
  <si>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</si>
  <si>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</si>
  <si>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</si>
  <si>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</si>
  <si>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</si>
  <si>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</si>
  <si>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</si>
  <si>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</si>
  <si>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</si>
  <si>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</si>
  <si>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</si>
  <si>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</si>
  <si>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</si>
  <si>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</si>
  <si>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</si>
  <si>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</si>
  <si>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</si>
  <si>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</si>
  <si>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</si>
  <si>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</si>
  <si>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</si>
  <si>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</si>
  <si>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</si>
  <si>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</si>
  <si>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</si>
  <si>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</si>
  <si>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</si>
  <si>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</si>
  <si>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</si>
  <si>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</si>
  <si>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</si>
  <si>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</si>
  <si>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</si>
  <si>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</si>
  <si>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</si>
  <si>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</si>
  <si>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</si>
  <si>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</si>
  <si>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</si>
  <si>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</si>
  <si>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</si>
  <si>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</si>
  <si>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</si>
  <si>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</si>
  <si>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</si>
  <si>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</si>
  <si>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</si>
  <si>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</si>
  <si>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</si>
  <si>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</si>
  <si>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</si>
  <si>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</si>
  <si>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</si>
  <si>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</si>
  <si>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</si>
  <si>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</si>
  <si>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</si>
  <si>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</si>
  <si>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</si>
  <si>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</si>
  <si>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</si>
  <si>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</si>
  <si>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</si>
  <si>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</si>
  <si>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</si>
  <si>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</si>
  <si>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</si>
  <si>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</si>
  <si>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</si>
  <si>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</si>
  <si>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</si>
  <si>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</si>
  <si>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</si>
  <si>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</si>
  <si>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</si>
  <si>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</si>
  <si>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</si>
  <si>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</si>
  <si>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</si>
  <si>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</si>
  <si>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</si>
  <si>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</si>
  <si>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</si>
  <si>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</si>
  <si>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</si>
  <si>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</si>
  <si>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</si>
  <si>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</si>
  <si>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</si>
  <si>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</si>
  <si>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</si>
  <si>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</si>
  <si>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</si>
  <si>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</si>
  <si>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</si>
  <si>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</si>
  <si>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</si>
  <si>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</si>
  <si>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</si>
  <si>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</si>
  <si>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</si>
  <si>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</si>
  <si>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</si>
  <si>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</si>
  <si>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</si>
  <si>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</si>
  <si>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</si>
  <si>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</si>
  <si>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</si>
  <si>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</si>
  <si>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</si>
  <si>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</si>
  <si>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</si>
  <si>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</si>
  <si>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</si>
  <si>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</si>
  <si>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</si>
  <si>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</si>
  <si>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</si>
  <si>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</si>
  <si>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</si>
  <si>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</si>
  <si>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</si>
  <si>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</si>
  <si>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</si>
  <si>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</si>
  <si>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</si>
  <si>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</si>
  <si>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</si>
  <si>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</si>
  <si>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</si>
  <si>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</si>
  <si>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</si>
  <si>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</si>
  <si>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</si>
  <si>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</si>
  <si>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</si>
  <si>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</si>
  <si>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</si>
  <si>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</si>
  <si>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</si>
  <si>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</si>
  <si>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</si>
  <si>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</si>
  <si>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</si>
  <si>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</si>
  <si>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</si>
  <si>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</si>
  <si>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</si>
  <si>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</si>
  <si>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</si>
  <si>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</si>
  <si>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</si>
  <si>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</si>
  <si>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</si>
  <si>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</si>
  <si>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</si>
  <si>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</si>
  <si>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</si>
  <si>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</si>
  <si>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</si>
  <si>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</si>
  <si>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</si>
  <si>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</si>
  <si>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</si>
  <si>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</si>
  <si>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</si>
  <si>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</si>
  <si>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</si>
  <si>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</si>
  <si>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</si>
  <si>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</si>
  <si>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</si>
  <si>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</si>
  <si>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</si>
  <si>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</si>
  <si>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</si>
  <si>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</si>
  <si>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</si>
  <si>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</si>
  <si>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</si>
  <si>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</si>
  <si>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</si>
  <si>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</si>
  <si>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</si>
  <si>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</si>
  <si>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</si>
  <si>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</si>
  <si>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</si>
  <si>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</si>
  <si>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</si>
  <si>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</si>
  <si>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</si>
  <si>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</si>
  <si>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</si>
  <si>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</si>
  <si>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</si>
  <si>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</si>
  <si>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</si>
  <si>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</si>
  <si>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</si>
  <si>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</si>
  <si>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</si>
  <si>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</si>
  <si>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</si>
  <si>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</si>
  <si>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</si>
  <si>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</si>
  <si>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</si>
  <si>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</si>
  <si>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</si>
  <si>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</si>
  <si>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</si>
  <si>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</si>
  <si>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</si>
  <si>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</si>
  <si>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</si>
  <si>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</si>
  <si>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</si>
  <si>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</si>
  <si>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</si>
  <si>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</si>
  <si>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</si>
  <si>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</si>
  <si>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</si>
  <si>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</si>
  <si>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</si>
  <si>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</si>
  <si>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</si>
  <si>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</si>
  <si>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</si>
  <si>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</si>
  <si>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</si>
  <si>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</si>
  <si>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</si>
  <si>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</si>
  <si>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</si>
  <si>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</si>
  <si>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</si>
  <si>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</si>
  <si>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</si>
  <si>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</si>
  <si>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</si>
  <si>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</si>
  <si>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</si>
  <si>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</si>
  <si>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</si>
  <si>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</si>
  <si>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</si>
  <si>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</si>
  <si>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</si>
  <si>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</si>
  <si>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</si>
  <si>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</si>
  <si>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</si>
  <si>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</si>
  <si>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</si>
  <si>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</si>
  <si>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</si>
  <si>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</si>
  <si>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</si>
  <si>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</si>
  <si>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</si>
  <si>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</si>
  <si>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</si>
  <si>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</si>
  <si>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</si>
  <si>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</si>
  <si>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</si>
  <si>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</si>
  <si>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</si>
  <si>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</si>
  <si>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</si>
  <si>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</si>
  <si>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</si>
  <si>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</si>
  <si>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</si>
  <si>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</si>
  <si>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</si>
  <si>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</si>
  <si>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</si>
  <si>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</si>
  <si>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</si>
  <si>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</si>
  <si>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</si>
  <si>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</si>
  <si>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</si>
  <si>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</si>
  <si>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</si>
  <si>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</si>
  <si>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</si>
  <si>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</si>
  <si>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</si>
  <si>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</si>
  <si>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</si>
  <si>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</si>
  <si>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</si>
  <si>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</si>
  <si>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</si>
  <si>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</si>
  <si>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</si>
  <si>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</si>
  <si>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</si>
  <si>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</si>
  <si>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</si>
  <si>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</si>
  <si>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</si>
  <si>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</si>
  <si>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</si>
  <si>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</si>
  <si>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</si>
  <si>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</si>
  <si>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</si>
  <si>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</si>
  <si>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</si>
  <si>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</si>
  <si>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</si>
  <si>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</si>
  <si>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</si>
  <si>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</si>
  <si>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</si>
  <si>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</si>
  <si>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</si>
  <si>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</si>
  <si>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</si>
  <si>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</si>
  <si>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</si>
  <si>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</si>
  <si>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</si>
  <si>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</si>
  <si>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</si>
  <si>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</si>
  <si>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</si>
  <si>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</si>
  <si>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</si>
  <si>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</si>
  <si>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</si>
  <si>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</si>
  <si>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</si>
  <si>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</si>
  <si>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</si>
  <si>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</si>
  <si>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</si>
  <si>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</si>
  <si>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</si>
  <si>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</si>
  <si>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</si>
  <si>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</si>
  <si>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</si>
  <si>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</si>
  <si>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</si>
  <si>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</si>
  <si>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</si>
  <si>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</si>
  <si>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</si>
  <si>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</si>
  <si>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</si>
  <si>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</si>
  <si>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</si>
  <si>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</si>
  <si>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</si>
  <si>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</si>
  <si>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</si>
  <si>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</si>
  <si>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</si>
  <si>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</si>
  <si>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</si>
  <si>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</si>
  <si>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</si>
  <si>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</si>
  <si>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</si>
  <si>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</si>
  <si>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</si>
  <si>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</si>
  <si>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</si>
  <si>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</si>
  <si>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</si>
  <si>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</si>
  <si>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</si>
  <si>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</si>
  <si>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</si>
  <si>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</si>
  <si>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</si>
  <si>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</si>
  <si>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</si>
  <si>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</si>
  <si>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</si>
  <si>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</si>
  <si>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</si>
  <si>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</si>
  <si>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</si>
  <si>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</si>
  <si>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</si>
  <si>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</si>
  <si>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</si>
  <si>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</si>
  <si>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</si>
  <si>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</si>
  <si>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</si>
  <si>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</si>
  <si>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</si>
  <si>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</si>
  <si>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</si>
  <si>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</si>
  <si>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</si>
  <si>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</si>
  <si>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</si>
  <si>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</si>
  <si>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</si>
  <si>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</si>
  <si>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</si>
  <si>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</si>
  <si>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</si>
  <si>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</si>
  <si>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</si>
  <si>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</si>
  <si>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</si>
  <si>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</si>
  <si>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</si>
  <si>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</si>
  <si>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</si>
  <si>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</si>
  <si>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</si>
  <si>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</si>
  <si>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</si>
  <si>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</si>
  <si>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</si>
  <si>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</si>
  <si>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</si>
  <si>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</si>
  <si>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</si>
  <si>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</si>
  <si>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</si>
  <si>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</si>
  <si>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</si>
  <si>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</si>
  <si>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</si>
  <si>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</si>
  <si>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</si>
  <si>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</si>
  <si>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</si>
  <si>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</si>
  <si>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</si>
  <si>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</si>
  <si>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</si>
  <si>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</si>
  <si>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</si>
  <si>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</si>
  <si>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</si>
  <si>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</si>
  <si>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</si>
  <si>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</si>
  <si>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</si>
  <si>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</si>
  <si>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</si>
  <si>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</si>
  <si>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</si>
  <si>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</si>
  <si>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</si>
  <si>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</si>
  <si>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</si>
  <si>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</si>
  <si>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</si>
  <si>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</si>
  <si>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</si>
  <si>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</si>
  <si>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</si>
  <si>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</si>
  <si>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</si>
  <si>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</si>
  <si>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</si>
  <si>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</si>
  <si>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</si>
  <si>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</si>
  <si>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</si>
  <si>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</si>
  <si>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</si>
  <si>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</si>
  <si>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</si>
  <si>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</si>
  <si>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</si>
  <si>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</si>
  <si>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</si>
  <si>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</si>
  <si>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</si>
  <si>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</si>
  <si>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</si>
  <si>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</si>
  <si>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</si>
  <si>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</si>
  <si>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</si>
  <si>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</si>
  <si>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</si>
  <si>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</si>
  <si>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</si>
  <si>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</si>
  <si>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</si>
  <si>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</si>
  <si>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</si>
  <si>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</si>
  <si>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</si>
  <si>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</si>
  <si>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</si>
  <si>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</si>
  <si>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</si>
  <si>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</si>
  <si>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</si>
  <si>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</si>
  <si>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</si>
  <si>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</si>
  <si>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</si>
  <si>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</si>
  <si>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</si>
  <si>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</si>
  <si>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</si>
  <si>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</si>
  <si>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</si>
  <si>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</si>
  <si>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</si>
  <si>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</si>
  <si>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</si>
  <si>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</si>
  <si>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</si>
  <si>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</si>
  <si>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</si>
  <si>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</si>
  <si>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</si>
  <si>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</si>
  <si>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</si>
  <si>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</si>
  <si>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</si>
  <si>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</si>
  <si>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</si>
  <si>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</si>
  <si>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</si>
  <si>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</si>
  <si>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</si>
  <si>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</si>
  <si>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</si>
  <si>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</si>
  <si>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</si>
  <si>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</si>
  <si>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</si>
  <si>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</si>
  <si>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</si>
  <si>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</si>
  <si>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</si>
  <si>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</si>
  <si>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</si>
  <si>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</si>
  <si>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</si>
  <si>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</si>
  <si>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</si>
  <si>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</si>
  <si>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</si>
  <si>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</si>
  <si>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</si>
  <si>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</si>
  <si>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</si>
  <si>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</si>
  <si>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</si>
  <si>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</si>
  <si>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</si>
  <si>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</si>
  <si>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</si>
  <si>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</si>
  <si>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</si>
  <si>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</si>
  <si>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</si>
  <si>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</si>
  <si>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</si>
  <si>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</si>
  <si>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</si>
  <si>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</si>
  <si>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</si>
  <si>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</si>
  <si>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</si>
  <si>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</si>
  <si>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</si>
  <si>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</si>
  <si>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</si>
  <si>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</si>
  <si>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</si>
  <si>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</si>
  <si>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</si>
  <si>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</si>
  <si>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</si>
  <si>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</si>
  <si>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</si>
  <si>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</si>
  <si>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</si>
  <si>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</si>
  <si>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</si>
  <si>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</si>
  <si>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</si>
  <si>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</si>
  <si>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</si>
  <si>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</si>
  <si>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</si>
  <si>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</si>
  <si>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</si>
  <si>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</si>
  <si>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</si>
  <si>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</si>
  <si>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</si>
  <si>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</si>
  <si>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</si>
  <si>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</si>
  <si>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</si>
  <si>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</si>
  <si>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</si>
  <si>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</si>
  <si>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</si>
  <si>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</si>
  <si>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</si>
  <si>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</si>
  <si>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</si>
  <si>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</si>
  <si>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</si>
  <si>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</si>
  <si>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</si>
  <si>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</si>
  <si>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</si>
  <si>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</si>
  <si>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</si>
  <si>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</si>
  <si>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</si>
  <si>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</si>
  <si>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</si>
  <si>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</si>
  <si>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</si>
  <si>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</si>
  <si>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</si>
  <si>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</si>
  <si>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</si>
  <si>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</si>
  <si>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</si>
  <si>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</si>
  <si>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</si>
  <si>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</si>
  <si>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</si>
  <si>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</si>
  <si>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</si>
  <si>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</si>
  <si>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</si>
  <si>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</si>
  <si>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</si>
  <si>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</si>
  <si>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</si>
  <si>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</si>
  <si>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</si>
  <si>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</si>
  <si>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</si>
  <si>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</si>
  <si>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</si>
  <si>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</si>
  <si>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</si>
  <si>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</si>
  <si>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</si>
  <si>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</si>
  <si>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</si>
  <si>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</si>
  <si>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</si>
  <si>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</si>
  <si>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</si>
  <si>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</si>
  <si>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</si>
  <si>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</si>
  <si>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</si>
  <si>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</si>
  <si>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</si>
  <si>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</si>
  <si>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</si>
  <si>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</si>
  <si>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</si>
  <si>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</si>
  <si>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</si>
  <si>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</si>
  <si>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</si>
  <si>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</si>
  <si>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</si>
  <si>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</si>
  <si>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</si>
  <si>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</si>
  <si>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</si>
  <si>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</si>
  <si>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</si>
  <si>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</si>
  <si>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</si>
  <si>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</si>
  <si>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</si>
  <si>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</si>
  <si>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</si>
  <si>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</si>
  <si>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</si>
  <si>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</si>
  <si>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</si>
  <si>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</si>
  <si>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</si>
  <si>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</si>
  <si>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</si>
  <si>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</si>
  <si>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</si>
  <si>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</si>
  <si>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</si>
  <si>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</si>
  <si>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</si>
  <si>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</si>
  <si>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</si>
  <si>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</si>
  <si>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</si>
  <si>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</si>
  <si>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</si>
  <si>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</si>
  <si>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</si>
  <si>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</si>
  <si>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</si>
  <si>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</si>
  <si>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</si>
  <si>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</si>
  <si>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</si>
  <si>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</si>
  <si>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</si>
  <si>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</si>
  <si>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</si>
  <si>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</si>
  <si>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</si>
  <si>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</si>
  <si>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</si>
  <si>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</si>
  <si>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</si>
  <si>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</si>
  <si>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</si>
  <si>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</si>
  <si>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</si>
  <si>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</si>
  <si>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</si>
  <si>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</si>
  <si>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</si>
  <si>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</si>
  <si>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</si>
  <si>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</si>
  <si>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</si>
  <si>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</si>
  <si>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</si>
  <si>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</si>
  <si>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</si>
  <si>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</si>
  <si>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</si>
  <si>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</si>
  <si>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</si>
  <si>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</si>
  <si>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</si>
  <si>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</si>
  <si>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</si>
  <si>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</si>
  <si>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</si>
  <si>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</si>
  <si>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</si>
  <si>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</si>
  <si>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</si>
  <si>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</si>
  <si>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</si>
  <si>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</si>
  <si>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</si>
  <si>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</si>
  <si>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</si>
  <si>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</si>
  <si>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</si>
  <si>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</si>
  <si>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</si>
  <si>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</si>
  <si>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</si>
  <si>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</si>
  <si>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</si>
  <si>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</si>
  <si>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</si>
  <si>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</si>
  <si>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</si>
  <si>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</si>
  <si>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</si>
  <si>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</si>
  <si>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</si>
  <si>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</si>
  <si>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</si>
  <si>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</si>
  <si>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</si>
  <si>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</si>
  <si>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</si>
  <si>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</si>
  <si>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</si>
  <si>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</si>
  <si>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</si>
  <si>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</si>
  <si>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</si>
  <si>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</si>
  <si>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</si>
  <si>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</si>
  <si>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</si>
  <si>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</si>
  <si>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</si>
  <si>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</si>
  <si>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</si>
  <si>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</si>
  <si>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</si>
  <si>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</si>
  <si>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</si>
  <si>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</si>
  <si>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</si>
  <si>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</si>
  <si>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</si>
  <si>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</si>
  <si>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</si>
  <si>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</si>
  <si>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</si>
  <si>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</si>
  <si>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</si>
  <si>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</si>
  <si>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</si>
  <si>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</si>
  <si>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</si>
  <si>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</si>
  <si>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</si>
  <si>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</si>
  <si>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</si>
  <si>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</si>
  <si>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</si>
  <si>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</si>
  <si>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</si>
  <si>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</si>
  <si>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</si>
  <si>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</si>
  <si>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</si>
  <si>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</si>
  <si>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</si>
  <si>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</si>
  <si>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</si>
  <si>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</si>
  <si>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</si>
  <si>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</si>
  <si>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</si>
  <si>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</si>
  <si>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</si>
  <si>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</si>
  <si>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</si>
  <si>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</si>
  <si>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</si>
  <si>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</si>
  <si>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</si>
  <si>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</si>
  <si>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</si>
  <si>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</si>
  <si>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</si>
  <si>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</si>
  <si>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</si>
  <si>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</si>
  <si>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</si>
  <si>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</si>
  <si>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</si>
  <si>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</si>
  <si>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</si>
  <si>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</si>
  <si>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</si>
  <si>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</si>
  <si>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</si>
  <si>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</si>
  <si>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</si>
  <si>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</si>
  <si>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</si>
  <si>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</si>
  <si>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</si>
  <si>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</si>
  <si>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</si>
  <si>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</si>
  <si>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</si>
  <si>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</si>
  <si>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</si>
  <si>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</si>
  <si>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</si>
  <si>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</si>
  <si>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</si>
  <si>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</si>
  <si>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</si>
  <si>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</si>
  <si>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</si>
  <si>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</si>
  <si>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</si>
  <si>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</si>
  <si>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</si>
  <si>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</si>
  <si>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</si>
  <si>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</si>
  <si>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</si>
  <si>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</si>
  <si>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</si>
  <si>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</si>
  <si>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</si>
  <si>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</si>
  <si>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</si>
  <si>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</si>
  <si>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</si>
  <si>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</si>
  <si>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</si>
  <si>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</si>
  <si>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</si>
  <si>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</si>
  <si>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</si>
  <si>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</si>
  <si>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</si>
  <si>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</si>
  <si>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</si>
  <si>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</si>
  <si>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</si>
  <si>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</si>
  <si>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</si>
  <si>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</si>
  <si>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</si>
  <si>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</si>
  <si>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</si>
  <si>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</si>
  <si>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</si>
  <si>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</si>
  <si>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</si>
  <si>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</si>
  <si>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</si>
  <si>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</si>
  <si>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</si>
  <si>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</si>
  <si>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</si>
  <si>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</si>
  <si>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</si>
  <si>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</si>
  <si>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</si>
  <si>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</si>
  <si>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</si>
  <si>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</si>
  <si>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</si>
  <si>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</si>
  <si>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</si>
  <si>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</si>
  <si>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</si>
  <si>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</si>
  <si>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</si>
  <si>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</si>
  <si>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</si>
  <si>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</si>
  <si>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</si>
  <si>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</si>
  <si>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</si>
  <si>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</si>
  <si>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</si>
  <si>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</si>
  <si>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</si>
  <si>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</si>
  <si>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</si>
  <si>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</si>
  <si>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</si>
  <si>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</si>
  <si>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</si>
  <si>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</si>
  <si>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</si>
  <si>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</si>
  <si>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</si>
  <si>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</si>
  <si>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</si>
  <si>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</si>
  <si>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</si>
  <si>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</si>
  <si>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</si>
  <si>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</si>
  <si>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</si>
  <si>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</si>
  <si>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</si>
  <si>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</si>
  <si>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</si>
  <si>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</si>
  <si>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</si>
  <si>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</si>
  <si>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</si>
  <si>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</si>
  <si>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</si>
  <si>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</si>
  <si>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</si>
  <si>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</si>
  <si>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</si>
  <si>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</si>
  <si>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</si>
  <si>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</si>
  <si>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</si>
  <si>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</si>
  <si>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</si>
  <si>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</si>
  <si>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</si>
  <si>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</si>
  <si>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</si>
  <si>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</si>
  <si>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</si>
  <si>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</si>
  <si>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</si>
  <si>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</si>
  <si>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</si>
  <si>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</si>
  <si>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</si>
  <si>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</si>
  <si>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</si>
  <si>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</si>
  <si>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</si>
  <si>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</si>
  <si>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</si>
  <si>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</si>
  <si>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</si>
  <si>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</si>
  <si>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</si>
  <si>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</si>
  <si>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</si>
  <si>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</si>
  <si>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</si>
  <si>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</si>
  <si>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</si>
  <si>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</si>
  <si>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</si>
  <si>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</si>
  <si>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</si>
  <si>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</si>
  <si>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</si>
  <si>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</si>
  <si>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</si>
  <si>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</si>
  <si>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</si>
  <si>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</si>
  <si>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</si>
  <si>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</si>
  <si>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</si>
  <si>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</si>
  <si>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</si>
  <si>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</si>
  <si>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</si>
  <si>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</si>
  <si>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</si>
  <si>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</si>
  <si>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</si>
  <si>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</si>
  <si>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</si>
  <si>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</si>
  <si>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</si>
  <si>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</si>
  <si>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</si>
  <si>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</si>
  <si>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</si>
  <si>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</si>
  <si>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</si>
  <si>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</si>
  <si>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</si>
  <si>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</si>
  <si>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</si>
  <si>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</si>
  <si>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</si>
  <si>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</si>
  <si>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</si>
  <si>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</si>
  <si>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</si>
  <si>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</si>
  <si>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</si>
  <si>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</si>
  <si>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</si>
  <si>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</si>
  <si>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</si>
  <si>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</si>
  <si>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</si>
  <si>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</si>
  <si>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</si>
  <si>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</si>
  <si>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</si>
  <si>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</si>
  <si>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</si>
  <si>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</si>
  <si>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</si>
  <si>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</si>
  <si>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</si>
  <si>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</si>
  <si>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</si>
  <si>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</si>
  <si>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</si>
  <si>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</si>
  <si>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</si>
  <si>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</si>
  <si>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</si>
  <si>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</si>
  <si>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</si>
  <si>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</si>
  <si>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</si>
  <si>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</si>
  <si>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</si>
  <si>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</si>
  <si>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</si>
  <si>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</si>
  <si>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</si>
  <si>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</si>
  <si>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</si>
  <si>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</si>
  <si>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</si>
  <si>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</si>
  <si>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</si>
  <si>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</si>
  <si>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</si>
  <si>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</si>
  <si>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</si>
  <si>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</si>
  <si>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</si>
  <si>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</si>
  <si>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</si>
  <si>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</si>
  <si>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</si>
  <si>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</si>
  <si>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</si>
  <si>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</si>
  <si>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</si>
  <si>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</si>
  <si>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</si>
  <si>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</si>
  <si>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</si>
  <si>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</si>
  <si>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</si>
  <si>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</si>
  <si>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</si>
  <si>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</si>
  <si>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</si>
  <si>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</si>
  <si>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</si>
  <si>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</si>
  <si>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</si>
  <si>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</si>
  <si>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</si>
  <si>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</si>
  <si>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</si>
  <si>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</si>
  <si>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</si>
  <si>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</si>
  <si>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</si>
  <si>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</si>
  <si>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</si>
  <si>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</si>
  <si>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</si>
  <si>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</si>
  <si>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</si>
  <si>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</si>
  <si>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</si>
  <si>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</si>
  <si>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</si>
  <si>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</si>
  <si>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</si>
  <si>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</si>
  <si>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</si>
  <si>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</si>
  <si>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</si>
  <si>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</si>
  <si>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</si>
  <si>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</si>
  <si>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</si>
  <si>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</si>
  <si>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</si>
  <si>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</si>
  <si>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</si>
  <si>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</si>
  <si>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</si>
  <si>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</si>
  <si>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</si>
  <si>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</si>
  <si>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</si>
  <si>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</si>
  <si>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</si>
  <si>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</si>
  <si>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</si>
  <si>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</si>
  <si>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</si>
  <si>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</si>
  <si>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</si>
  <si>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</si>
  <si>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</si>
  <si>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</si>
  <si>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</si>
  <si>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</si>
  <si>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</si>
  <si>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</si>
  <si>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</si>
  <si>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</si>
  <si>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</si>
  <si>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</si>
  <si>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</si>
  <si>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</si>
  <si>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</si>
  <si>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</si>
  <si>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</si>
  <si>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</si>
  <si>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</si>
  <si>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</si>
  <si>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</si>
  <si>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</si>
  <si>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</si>
  <si>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</si>
  <si>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</si>
  <si>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</si>
  <si>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</si>
  <si>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</si>
  <si>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</si>
  <si>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</si>
  <si>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</si>
  <si>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</si>
  <si>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</si>
  <si>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</si>
  <si>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</si>
  <si>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</si>
  <si>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</si>
  <si>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</si>
  <si>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</si>
  <si>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</si>
  <si>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</si>
  <si>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</si>
  <si>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</si>
  <si>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</si>
  <si>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</si>
  <si>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</si>
  <si>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</si>
  <si>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</si>
  <si>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</si>
  <si>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</si>
  <si>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</si>
  <si>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</si>
  <si>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</si>
  <si>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</si>
  <si>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</si>
  <si>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</si>
  <si>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</si>
  <si>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</si>
  <si>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</si>
  <si>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</si>
  <si>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</si>
  <si>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</si>
  <si>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</si>
  <si>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</si>
  <si>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</si>
  <si>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</si>
  <si>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</si>
  <si>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</si>
  <si>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</si>
  <si>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</si>
  <si>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</si>
  <si>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</si>
  <si>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</si>
  <si>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</si>
  <si>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</si>
  <si>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</si>
  <si>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</si>
  <si>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</si>
  <si>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</si>
  <si>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</si>
  <si>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</si>
  <si>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</si>
  <si>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</si>
  <si>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</si>
  <si>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</si>
  <si>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</si>
  <si>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</si>
  <si>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</si>
  <si>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</si>
  <si>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</si>
  <si>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</si>
  <si>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</si>
  <si>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</si>
  <si>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</si>
  <si>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</si>
  <si>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</si>
  <si>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</si>
  <si>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</si>
  <si>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</si>
  <si>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</si>
  <si>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</si>
  <si>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</si>
  <si>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</si>
  <si>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</si>
  <si>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</si>
  <si>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</si>
  <si>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</si>
  <si>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</si>
  <si>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</si>
  <si>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</si>
  <si>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</si>
  <si>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</si>
  <si>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</si>
  <si>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</si>
  <si>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</si>
  <si>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</si>
  <si>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</si>
  <si>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</si>
  <si>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</si>
  <si>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</si>
  <si>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</si>
  <si>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</si>
  <si>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</si>
  <si>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</si>
  <si>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</si>
  <si>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</si>
  <si>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</si>
  <si>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</si>
  <si>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</si>
  <si>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</si>
  <si>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</si>
  <si>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</si>
  <si>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</si>
  <si>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</si>
  <si>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</si>
  <si>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</si>
  <si>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</si>
  <si>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</si>
  <si>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</si>
  <si>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</si>
  <si>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</si>
  <si>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</si>
  <si>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</si>
  <si>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</si>
  <si>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</si>
  <si>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</si>
  <si>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</si>
  <si>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</si>
  <si>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</si>
  <si>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</si>
  <si>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</si>
  <si>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</si>
  <si>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</si>
  <si>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</si>
  <si>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</si>
  <si>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</si>
  <si>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</si>
  <si>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</si>
  <si>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</si>
  <si>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</si>
  <si>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</si>
  <si>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</si>
  <si>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</si>
  <si>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</si>
  <si>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</si>
  <si>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</si>
  <si>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</si>
  <si>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</si>
  <si>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</si>
  <si>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</si>
  <si>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</si>
  <si>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</si>
  <si>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</si>
  <si>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</si>
  <si>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</si>
  <si>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</si>
  <si>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</si>
  <si>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</si>
  <si>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</si>
  <si>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</si>
  <si>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</si>
  <si>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</si>
  <si>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</si>
  <si>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</si>
  <si>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</si>
  <si>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</si>
  <si>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</si>
  <si>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</si>
  <si>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</si>
  <si>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</si>
  <si>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</si>
  <si>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</si>
  <si>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</si>
  <si>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</si>
  <si>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</si>
  <si>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</si>
  <si>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</si>
  <si>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</si>
  <si>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</si>
  <si>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</si>
  <si>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</si>
  <si>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</si>
  <si>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</si>
  <si>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</si>
  <si>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</si>
  <si>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</si>
  <si>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</si>
  <si>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</si>
  <si>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</si>
  <si>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</si>
  <si>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</si>
  <si>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</si>
  <si>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</si>
  <si>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</si>
  <si>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</si>
  <si>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</si>
  <si>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</si>
  <si>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</si>
  <si>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</si>
  <si>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</si>
  <si>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</si>
  <si>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</si>
  <si>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</si>
  <si>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</si>
  <si>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</si>
  <si>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</si>
  <si>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</si>
  <si>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</si>
  <si>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</si>
  <si>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</si>
  <si>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</si>
  <si>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</si>
  <si>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</si>
  <si>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</si>
  <si>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</si>
  <si>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</si>
  <si>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</si>
  <si>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</si>
  <si>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</si>
  <si>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</si>
  <si>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</si>
  <si>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</si>
  <si>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</si>
  <si>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</si>
  <si>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</si>
  <si>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</si>
  <si>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</si>
  <si>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</si>
  <si>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</si>
  <si>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</si>
  <si>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</si>
  <si>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</si>
  <si>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</si>
  <si>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</si>
  <si>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</si>
  <si>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</si>
  <si>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</si>
  <si>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</si>
  <si>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</si>
  <si>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</si>
  <si>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</si>
  <si>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</si>
  <si>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</si>
  <si>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</si>
  <si>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</si>
  <si>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</si>
  <si>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</si>
  <si>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</si>
  <si>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</si>
  <si>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</si>
  <si>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</si>
  <si>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</si>
  <si>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</si>
  <si>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</si>
  <si>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</si>
  <si>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</si>
  <si>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</si>
  <si>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</si>
  <si>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</si>
  <si>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</si>
  <si>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</si>
  <si>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</si>
  <si>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</si>
  <si>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</si>
  <si>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</si>
  <si>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</si>
  <si>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</si>
  <si>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</si>
  <si>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</si>
  <si>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</si>
  <si>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</si>
  <si>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</si>
  <si>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</si>
  <si>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</si>
  <si>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</si>
  <si>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</si>
  <si>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</si>
  <si>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</si>
  <si>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</si>
  <si>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</si>
  <si>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</si>
  <si>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</si>
  <si>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</si>
  <si>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</si>
  <si>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</si>
  <si>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</si>
  <si>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</si>
  <si>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</si>
  <si>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</si>
  <si>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</si>
  <si>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</si>
  <si>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</si>
  <si>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</si>
  <si>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</si>
  <si>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</si>
  <si>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</si>
  <si>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</si>
  <si>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</si>
  <si>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</si>
  <si>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</si>
  <si>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</si>
  <si>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</si>
  <si>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</si>
  <si>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</si>
  <si>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</si>
  <si>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</si>
  <si>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</si>
  <si>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</si>
  <si>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</si>
  <si>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</si>
  <si>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</si>
  <si>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</si>
  <si>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</si>
  <si>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</si>
  <si>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</si>
  <si>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</si>
  <si>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</si>
  <si>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</si>
  <si>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</si>
  <si>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</si>
  <si>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</si>
  <si>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</si>
  <si>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</si>
  <si>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</si>
  <si>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</si>
  <si>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</si>
  <si>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</si>
  <si>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</si>
  <si>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</si>
  <si>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</si>
  <si>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</si>
  <si>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</si>
  <si>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</si>
  <si>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</si>
  <si>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</si>
  <si>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</si>
  <si>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</si>
  <si>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</si>
  <si>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</si>
  <si>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</si>
  <si>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</si>
  <si>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</si>
  <si>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</si>
  <si>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</si>
  <si>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</si>
  <si>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</si>
  <si>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</si>
  <si>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</si>
  <si>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</si>
  <si>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</si>
  <si>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</si>
  <si>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</si>
  <si>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</si>
  <si>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</si>
  <si>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</si>
  <si>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</si>
  <si>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</si>
  <si>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</si>
  <si>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</si>
  <si>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</si>
  <si>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</si>
  <si>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</si>
  <si>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</si>
  <si>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</si>
  <si>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</si>
  <si>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</si>
  <si>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</si>
  <si>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</si>
  <si>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</si>
  <si>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</si>
  <si>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</si>
  <si>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</si>
  <si>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</si>
  <si>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</si>
  <si>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</si>
  <si>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</si>
  <si>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</si>
  <si>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</si>
  <si>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</si>
  <si>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</si>
  <si>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</si>
  <si>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</si>
  <si>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</si>
  <si>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</si>
  <si>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</si>
  <si>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</si>
  <si>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</si>
  <si>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</si>
  <si>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</si>
  <si>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</si>
  <si>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</si>
  <si>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</si>
  <si>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</si>
  <si>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</si>
  <si>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</si>
  <si>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</si>
  <si>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</si>
  <si>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</si>
  <si>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</si>
  <si>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</si>
  <si>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</si>
  <si>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</si>
  <si>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</si>
  <si>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</si>
  <si>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</si>
  <si>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</si>
  <si>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</si>
  <si>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</si>
  <si>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</si>
  <si>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</si>
  <si>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</si>
  <si>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</si>
  <si>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</si>
  <si>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</si>
  <si>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</si>
  <si>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</si>
  <si>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</si>
  <si>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</si>
  <si>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</si>
  <si>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</si>
  <si>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</si>
  <si>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</si>
  <si>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</si>
  <si>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</si>
  <si>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</si>
  <si>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</si>
  <si>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</si>
  <si>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</si>
  <si>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</si>
  <si>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</si>
  <si>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</si>
  <si>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</si>
  <si>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</si>
  <si>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</si>
  <si>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</si>
  <si>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</si>
  <si>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</si>
  <si>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</si>
  <si>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</si>
  <si>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</si>
  <si>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</si>
  <si>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</si>
  <si>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</si>
  <si>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</si>
  <si>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</si>
  <si>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</si>
  <si>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</si>
  <si>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</si>
  <si>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</si>
  <si>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</si>
  <si>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</si>
  <si>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</si>
  <si>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</si>
  <si>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</si>
  <si>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</si>
  <si>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</si>
  <si>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</si>
  <si>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</si>
  <si>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</si>
  <si>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</si>
  <si>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</si>
  <si>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</si>
  <si>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</si>
  <si>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</si>
  <si>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</si>
  <si>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</si>
  <si>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</si>
  <si>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</si>
  <si>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</si>
  <si>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</si>
  <si>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</si>
  <si>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</si>
  <si>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</si>
  <si>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</si>
  <si>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</si>
  <si>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</si>
  <si>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</si>
  <si>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</si>
  <si>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</si>
  <si>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</si>
  <si>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</si>
  <si>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</si>
  <si>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</si>
  <si>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</si>
  <si>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</si>
  <si>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</si>
  <si>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</si>
  <si>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</si>
  <si>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</si>
  <si>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</si>
  <si>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</si>
  <si>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</si>
  <si>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</si>
  <si>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</si>
  <si>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</si>
  <si>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</si>
  <si>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</si>
  <si>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</si>
  <si>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</si>
  <si>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</si>
  <si>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</si>
  <si>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</si>
  <si>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</si>
  <si>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</si>
  <si>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</si>
  <si>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</si>
  <si>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</si>
  <si>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</si>
  <si>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</si>
  <si>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</si>
  <si>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</si>
  <si>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</si>
  <si>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</si>
  <si>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</si>
  <si>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</si>
  <si>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</si>
  <si>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</si>
  <si>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</si>
  <si>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</si>
  <si>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</si>
  <si>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</si>
  <si>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</si>
  <si>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</si>
  <si>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</si>
  <si>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</si>
  <si>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</si>
  <si>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</si>
  <si>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</si>
  <si>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</si>
  <si>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</si>
  <si>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</si>
  <si>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</si>
  <si>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</si>
  <si>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</si>
  <si>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</si>
  <si>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</si>
  <si>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</si>
  <si>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</si>
  <si>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</si>
  <si>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</si>
  <si>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</si>
  <si>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</si>
  <si>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</si>
  <si>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</si>
  <si>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</si>
  <si>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</si>
  <si>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</si>
  <si>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</si>
  <si>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</si>
  <si>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</si>
  <si>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</si>
  <si>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</si>
  <si>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</si>
  <si>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</si>
  <si>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</si>
  <si>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</si>
  <si>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</si>
  <si>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</si>
  <si>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</si>
  <si>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</si>
  <si>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</si>
  <si>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</si>
  <si>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</si>
  <si>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</si>
  <si>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</si>
  <si>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</si>
  <si>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</si>
  <si>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</si>
  <si>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</si>
  <si>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</si>
  <si>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</si>
  <si>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</si>
  <si>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</si>
  <si>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</si>
  <si>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</si>
  <si>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</si>
  <si>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</si>
  <si>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</si>
  <si>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</si>
  <si>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</si>
  <si>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</si>
  <si>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</si>
  <si>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</si>
  <si>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</si>
  <si>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</si>
  <si>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</si>
  <si>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</si>
  <si>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</si>
  <si>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</si>
  <si>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</si>
  <si>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</si>
  <si>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</si>
  <si>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</si>
  <si>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</si>
  <si>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</si>
  <si>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</si>
  <si>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</si>
  <si>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</si>
  <si>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</si>
  <si>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</si>
  <si>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</si>
  <si>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</si>
  <si>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</si>
  <si>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</si>
  <si>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</si>
  <si>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</si>
  <si>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</si>
  <si>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</si>
  <si>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</si>
  <si>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</si>
  <si>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</si>
  <si>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</si>
  <si>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</si>
  <si>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</si>
  <si>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</si>
  <si>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</si>
  <si>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</si>
  <si>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</si>
  <si>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</si>
  <si>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</si>
  <si>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</si>
  <si>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</si>
  <si>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</si>
  <si>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</si>
  <si>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</si>
  <si>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</si>
  <si>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</si>
  <si>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</si>
  <si>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</si>
  <si>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</si>
  <si>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</si>
  <si>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</si>
  <si>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</si>
  <si>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</si>
  <si>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</si>
  <si>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</si>
  <si>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</si>
  <si>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</si>
  <si>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</si>
  <si>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</si>
  <si>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</si>
  <si>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</si>
  <si>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</si>
  <si>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</si>
  <si>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</si>
  <si>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</si>
  <si>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</si>
  <si>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</si>
  <si>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</si>
  <si>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</si>
  <si>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</si>
  <si>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</si>
  <si>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</si>
  <si>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</si>
  <si>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</si>
  <si>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</si>
  <si>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</si>
  <si>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</si>
  <si>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</si>
  <si>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</si>
  <si>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</si>
  <si>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</si>
  <si>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</si>
  <si>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</si>
  <si>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</si>
  <si>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</si>
  <si>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</si>
  <si>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</si>
  <si>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</si>
  <si>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</si>
  <si>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</si>
  <si>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</si>
  <si>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</si>
  <si>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</si>
  <si>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</si>
  <si>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</si>
  <si>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</si>
  <si>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</si>
  <si>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</si>
  <si>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</si>
  <si>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</si>
  <si>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</si>
  <si>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</si>
  <si>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</si>
  <si>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</si>
  <si>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</si>
  <si>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</si>
  <si>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</si>
  <si>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</si>
  <si>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</si>
  <si>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</si>
  <si>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</si>
  <si>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</si>
  <si>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</si>
  <si>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</si>
  <si>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</si>
  <si>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</si>
  <si>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</si>
  <si>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</si>
  <si>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</si>
  <si>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</si>
  <si>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</si>
  <si>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</si>
  <si>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</si>
  <si>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</si>
  <si>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</si>
  <si>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</si>
  <si>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</si>
  <si>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</si>
  <si>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</si>
  <si>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</si>
  <si>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</si>
  <si>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</si>
  <si>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</si>
  <si>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</si>
  <si>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</si>
  <si>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</si>
  <si>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</si>
  <si>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</si>
  <si>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</si>
  <si>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</si>
  <si>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</si>
  <si>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</si>
  <si>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</si>
  <si>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</si>
  <si>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</si>
  <si>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</si>
  <si>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</si>
  <si>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</si>
  <si>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</si>
  <si>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</si>
  <si>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</si>
  <si>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</si>
  <si>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</si>
  <si>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</si>
  <si>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</si>
  <si>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</si>
  <si>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</si>
  <si>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</si>
  <si>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</si>
  <si>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</si>
  <si>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</si>
  <si>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</si>
  <si>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</si>
  <si>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</si>
  <si>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</si>
  <si>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</si>
  <si>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</si>
  <si>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</si>
  <si>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</si>
  <si>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</si>
  <si>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</si>
  <si>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</si>
  <si>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</si>
  <si>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</si>
  <si>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</si>
  <si>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</si>
  <si>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</si>
  <si>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</si>
  <si>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</si>
  <si>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</si>
  <si>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</si>
  <si>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</si>
  <si>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</si>
  <si>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</si>
  <si>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</si>
  <si>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</si>
  <si>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</si>
  <si>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</si>
  <si>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</si>
  <si>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</si>
  <si>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</si>
  <si>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</si>
  <si>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</si>
  <si>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</si>
  <si>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</si>
  <si>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</si>
  <si>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</si>
  <si>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</si>
  <si>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</si>
  <si>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</si>
  <si>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</si>
  <si>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</si>
  <si>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</si>
  <si>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</si>
  <si>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</si>
  <si>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</si>
  <si>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</si>
  <si>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</si>
  <si>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</si>
  <si>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</si>
  <si>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</si>
  <si>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</si>
  <si>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</si>
  <si>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</si>
  <si>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</si>
  <si>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</si>
  <si>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</si>
  <si>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</si>
  <si>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</si>
  <si>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</si>
  <si>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</si>
  <si>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</si>
  <si>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</si>
  <si>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</si>
  <si>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</si>
  <si>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</si>
  <si>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</si>
  <si>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</si>
  <si>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</si>
  <si>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</si>
  <si>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</si>
  <si>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</si>
  <si>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</si>
  <si>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</si>
  <si>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</si>
  <si>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</si>
  <si>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</si>
  <si>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</si>
  <si>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</si>
  <si>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</si>
  <si>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</si>
  <si>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</si>
  <si>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</si>
  <si>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</si>
  <si>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</si>
  <si>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</si>
  <si>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</si>
  <si>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</si>
  <si>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</si>
  <si>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</si>
  <si>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</si>
  <si>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</si>
  <si>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</si>
  <si>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</si>
  <si>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</si>
  <si>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</si>
  <si>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</si>
  <si>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</si>
  <si>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</si>
  <si>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</si>
  <si>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</si>
  <si>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</si>
  <si>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</si>
  <si>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</si>
  <si>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</si>
  <si>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</si>
  <si>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</si>
  <si>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</si>
  <si>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</si>
  <si>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</si>
  <si>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</si>
  <si>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</si>
  <si>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</si>
  <si>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</si>
  <si>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</si>
  <si>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</si>
  <si>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</si>
  <si>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</si>
  <si>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</si>
  <si>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</si>
  <si>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</si>
  <si>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</si>
  <si>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</si>
  <si>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</si>
  <si>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</si>
  <si>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</si>
  <si>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</si>
  <si>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</si>
  <si>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</si>
  <si>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</si>
  <si>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</si>
  <si>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</si>
  <si>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</si>
  <si>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</si>
  <si>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</si>
  <si>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</si>
  <si>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</si>
  <si>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</si>
  <si>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</si>
  <si>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</si>
  <si>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</si>
  <si>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</si>
  <si>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</si>
  <si>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</si>
  <si>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</si>
  <si>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</si>
  <si>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</si>
  <si>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</si>
  <si>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</si>
  <si>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</si>
  <si>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</si>
  <si>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</si>
  <si>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</si>
  <si>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</si>
  <si>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</si>
  <si>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</si>
  <si>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</si>
  <si>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</si>
  <si>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</si>
  <si>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</si>
  <si>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</si>
  <si>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</si>
  <si>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</si>
  <si>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</si>
  <si>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</si>
  <si>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</si>
  <si>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</si>
  <si>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</si>
  <si>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</si>
  <si>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</si>
  <si>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</si>
  <si>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</si>
  <si>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</si>
  <si>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</si>
  <si>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</si>
  <si>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</si>
  <si>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</si>
  <si>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</si>
  <si>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</si>
  <si>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</si>
  <si>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</si>
  <si>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</si>
  <si>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</si>
  <si>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</si>
  <si>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</si>
  <si>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</si>
  <si>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</si>
  <si>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</si>
  <si>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</si>
  <si>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</si>
  <si>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</si>
  <si>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</si>
  <si>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</si>
  <si>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</si>
  <si>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</si>
  <si>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</si>
  <si>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</si>
  <si>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</si>
  <si>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</si>
  <si>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</si>
  <si>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</si>
  <si>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</si>
  <si>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</si>
  <si>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</si>
  <si>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</si>
  <si>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</si>
  <si>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</si>
  <si>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</si>
  <si>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</si>
  <si>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</si>
  <si>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</si>
  <si>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</si>
  <si>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</si>
  <si>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</si>
  <si>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</si>
  <si>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</si>
  <si>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</si>
  <si>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</si>
  <si>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</si>
  <si>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</si>
  <si>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</si>
  <si>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</si>
  <si>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</si>
  <si>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</si>
  <si>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</si>
  <si>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</si>
  <si>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</si>
  <si>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</si>
  <si>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</si>
  <si>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</si>
  <si>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</si>
  <si>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</si>
  <si>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</si>
  <si>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</si>
  <si>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</si>
  <si>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</si>
  <si>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</si>
  <si>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</si>
  <si>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</si>
  <si>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</si>
  <si>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</si>
  <si>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</si>
  <si>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</si>
  <si>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</si>
  <si>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</si>
  <si>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</si>
  <si>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</si>
  <si>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</si>
  <si>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</si>
  <si>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</si>
  <si>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</si>
  <si>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</si>
  <si>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</si>
  <si>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</si>
  <si>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</si>
  <si>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</si>
  <si>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</si>
  <si>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</si>
  <si>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</si>
  <si>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</si>
  <si>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</si>
  <si>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</si>
  <si>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</si>
  <si>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</si>
  <si>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</si>
  <si>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</si>
  <si>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</si>
  <si>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</si>
  <si>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</si>
  <si>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</si>
  <si>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</si>
  <si>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</si>
  <si>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</si>
  <si>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</si>
  <si>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</si>
  <si>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</si>
  <si>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</si>
  <si>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</si>
  <si>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</si>
  <si>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</si>
  <si>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</si>
  <si>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</si>
  <si>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</si>
  <si>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</si>
  <si>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</si>
  <si>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</si>
  <si>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</si>
  <si>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</si>
  <si>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</si>
  <si>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</si>
  <si>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</si>
  <si>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</si>
  <si>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</si>
  <si>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</si>
  <si>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</si>
  <si>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</si>
  <si>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</si>
  <si>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</si>
  <si>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</si>
  <si>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</si>
  <si>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</si>
  <si>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</si>
  <si>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</si>
  <si>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</si>
  <si>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</si>
  <si>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</si>
  <si>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</si>
  <si>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</si>
  <si>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</si>
  <si>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</si>
  <si>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</si>
  <si>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</si>
  <si>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</si>
  <si>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</si>
  <si>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</si>
  <si>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</si>
  <si>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</si>
  <si>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</si>
  <si>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</si>
  <si>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</si>
  <si>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</si>
  <si>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</si>
  <si>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</si>
  <si>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</si>
  <si>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</si>
  <si>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</si>
  <si>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</si>
  <si>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</si>
  <si>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</si>
  <si>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</si>
  <si>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</si>
  <si>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</si>
  <si>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</si>
  <si>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</si>
  <si>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</si>
  <si>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</si>
  <si>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</si>
  <si>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</si>
  <si>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</si>
  <si>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</si>
  <si>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</si>
  <si>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</si>
  <si>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</si>
  <si>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</si>
  <si>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</si>
  <si>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</si>
  <si>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</si>
  <si>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</si>
  <si>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</si>
  <si>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</si>
  <si>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</si>
  <si>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</si>
  <si>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</si>
  <si>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</si>
  <si>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</si>
  <si>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</si>
  <si>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</si>
  <si>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</si>
  <si>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</si>
  <si>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</si>
  <si>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</si>
  <si>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</si>
  <si>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</si>
  <si>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</si>
  <si>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</si>
  <si>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</si>
  <si>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</si>
  <si>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</si>
  <si>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</si>
  <si>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</si>
  <si>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</si>
  <si>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</si>
  <si>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</si>
  <si>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</si>
  <si>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</si>
  <si>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</si>
  <si>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</si>
  <si>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</si>
  <si>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</si>
  <si>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</si>
  <si>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</si>
  <si>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</si>
  <si>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</si>
  <si>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</si>
  <si>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</si>
  <si>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</si>
  <si>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</si>
  <si>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</si>
  <si>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</si>
  <si>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</si>
  <si>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</si>
  <si>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</si>
  <si>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</si>
  <si>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</si>
  <si>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</si>
  <si>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</si>
  <si>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</si>
  <si>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</si>
  <si>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</si>
  <si>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</si>
  <si>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</si>
  <si>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</si>
  <si>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</si>
  <si>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</si>
  <si>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</si>
  <si>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</si>
  <si>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</si>
  <si>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</si>
  <si>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</si>
  <si>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</si>
  <si>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</si>
  <si>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</si>
  <si>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</si>
  <si>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</si>
  <si>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</si>
  <si>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</si>
  <si>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</si>
  <si>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</si>
  <si>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</si>
  <si>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</si>
  <si>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</si>
  <si>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</si>
  <si>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</si>
  <si>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</si>
  <si>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</si>
  <si>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</si>
  <si>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</si>
  <si>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</si>
  <si>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</si>
  <si>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</si>
  <si>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</si>
  <si>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</si>
  <si>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</si>
  <si>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</si>
  <si>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</si>
  <si>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</si>
  <si>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</si>
  <si>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</si>
  <si>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</si>
  <si>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</si>
  <si>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</si>
  <si>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</si>
  <si>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</si>
  <si>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</si>
  <si>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</si>
  <si>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</si>
  <si>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</si>
  <si>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</si>
  <si>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</si>
  <si>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</si>
  <si>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</si>
  <si>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</si>
  <si>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</si>
  <si>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</si>
  <si>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</si>
  <si>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</si>
  <si>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</si>
  <si>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</si>
  <si>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</si>
  <si>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</si>
  <si>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</si>
  <si>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</si>
  <si>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</si>
  <si>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</si>
  <si>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</si>
  <si>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</si>
  <si>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</si>
  <si>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</si>
  <si>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</si>
  <si>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</si>
  <si>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</si>
  <si>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</si>
  <si>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</si>
  <si>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</si>
  <si>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</si>
  <si>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</si>
  <si>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</si>
  <si>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</si>
  <si>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</si>
  <si>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</si>
  <si>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</si>
  <si>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</si>
  <si>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</si>
  <si>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</si>
  <si>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</si>
  <si>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</si>
  <si>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</si>
  <si>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</si>
  <si>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</si>
  <si>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</si>
  <si>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</si>
  <si>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</si>
  <si>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</si>
  <si>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</si>
  <si>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</si>
  <si>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</si>
  <si>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</si>
  <si>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</si>
  <si>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</si>
  <si>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</si>
  <si>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</si>
  <si>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</si>
  <si>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</si>
  <si>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</si>
  <si>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</si>
  <si>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</si>
  <si>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</si>
  <si>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</si>
  <si>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</si>
  <si>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</si>
  <si>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</si>
  <si>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</si>
  <si>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</si>
  <si>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</si>
  <si>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</si>
  <si>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</si>
  <si>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</si>
  <si>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</si>
  <si>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</si>
  <si>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</si>
  <si>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</si>
  <si>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</si>
  <si>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</si>
  <si>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</si>
  <si>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</si>
  <si>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</si>
  <si>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</si>
  <si>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</si>
  <si>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</si>
  <si>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</si>
  <si>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</si>
  <si>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</si>
  <si>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</si>
  <si>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</si>
  <si>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</si>
  <si>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</si>
  <si>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</si>
  <si>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</si>
  <si>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</si>
  <si>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</si>
  <si>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</si>
  <si>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</si>
  <si>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</si>
  <si>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</si>
  <si>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</si>
  <si>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</si>
  <si>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</si>
  <si>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</si>
  <si>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</si>
  <si>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</si>
  <si>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</si>
  <si>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</si>
  <si>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</si>
  <si>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</si>
  <si>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</si>
  <si>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</si>
  <si>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</si>
  <si>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</si>
  <si>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</si>
  <si>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</si>
  <si>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</si>
  <si>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</si>
  <si>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</si>
  <si>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</si>
  <si>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</si>
  <si>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</si>
  <si>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</si>
  <si>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</si>
  <si>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</si>
  <si>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</si>
  <si>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</si>
  <si>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</si>
  <si>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</si>
  <si>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</si>
  <si>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</si>
  <si>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</si>
  <si>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</si>
  <si>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</si>
  <si>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</si>
  <si>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</si>
  <si>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</si>
  <si>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</si>
  <si>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</si>
  <si>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</si>
  <si>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</si>
  <si>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</si>
  <si>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</si>
  <si>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</si>
  <si>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</si>
  <si>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</si>
  <si>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</si>
  <si>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</si>
  <si>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</si>
  <si>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</si>
  <si>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</si>
  <si>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</si>
  <si>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</si>
  <si>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</si>
  <si>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</si>
  <si>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</si>
  <si>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</si>
  <si>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</si>
  <si>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</si>
  <si>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</si>
  <si>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</si>
  <si>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</si>
  <si>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</si>
  <si>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</si>
  <si>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</si>
  <si>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</si>
  <si>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</si>
  <si>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</si>
  <si>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</si>
  <si>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</si>
  <si>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</si>
  <si>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</si>
  <si>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</si>
  <si>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</si>
  <si>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</si>
  <si>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</si>
  <si>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</si>
  <si>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</si>
  <si>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</si>
  <si>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</si>
  <si>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</si>
  <si>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</si>
  <si>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</si>
  <si>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</si>
  <si>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</si>
  <si>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</si>
  <si>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</si>
  <si>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</si>
  <si>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</si>
  <si>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</si>
  <si>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</si>
  <si>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</si>
  <si>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</si>
  <si>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</si>
  <si>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</si>
  <si>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</si>
  <si>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</si>
  <si>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</si>
  <si>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</si>
  <si>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</si>
  <si>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</si>
  <si>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</si>
  <si>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</si>
  <si>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</si>
  <si>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</si>
  <si>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</si>
  <si>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</si>
  <si>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</si>
  <si>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</si>
  <si>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</si>
  <si>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</si>
  <si>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</si>
  <si>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</si>
  <si>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</si>
  <si>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</si>
  <si>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</si>
  <si>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</si>
  <si>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</si>
  <si>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</si>
  <si>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</si>
  <si>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</si>
  <si>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</si>
  <si>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</si>
  <si>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</si>
  <si>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</si>
  <si>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</si>
  <si>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</si>
  <si>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</si>
  <si>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</si>
  <si>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</si>
  <si>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</si>
  <si>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</si>
  <si>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</si>
  <si>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</si>
  <si>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</si>
  <si>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</si>
  <si>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</si>
  <si>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</si>
  <si>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</si>
  <si>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</si>
  <si>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</si>
  <si>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</si>
  <si>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</si>
  <si>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</si>
  <si>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</si>
  <si>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</si>
  <si>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</si>
  <si>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</si>
  <si>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</si>
  <si>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</si>
  <si>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</si>
  <si>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</si>
  <si>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</si>
  <si>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</si>
  <si>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</si>
  <si>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</si>
  <si>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</si>
  <si>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</si>
  <si>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</si>
  <si>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</si>
  <si>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</si>
  <si>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</si>
  <si>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</si>
  <si>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</si>
  <si>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</si>
  <si>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</si>
  <si>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</si>
  <si>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</si>
  <si>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</si>
  <si>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</si>
  <si>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</si>
  <si>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</si>
  <si>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</si>
  <si>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</si>
  <si>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</si>
  <si>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</si>
  <si>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</si>
  <si>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</si>
  <si>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</si>
  <si>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</si>
  <si>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</si>
  <si>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</si>
  <si>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</si>
  <si>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</si>
  <si>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</si>
  <si>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</si>
  <si>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</si>
  <si>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</si>
  <si>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</si>
  <si>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</si>
  <si>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</si>
  <si>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</si>
  <si>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</si>
  <si>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</si>
  <si>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</si>
  <si>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</si>
  <si>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</si>
  <si>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</si>
  <si>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</si>
  <si>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</si>
  <si>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</si>
  <si>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</si>
  <si>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</si>
  <si>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</si>
  <si>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</si>
  <si>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</si>
  <si>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</si>
  <si>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</si>
  <si>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</si>
  <si>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</si>
  <si>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</si>
  <si>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</si>
  <si>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</si>
  <si>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</si>
  <si>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</si>
  <si>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</si>
  <si>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</si>
  <si>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</si>
  <si>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</si>
  <si>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</si>
  <si>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</si>
  <si>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</si>
  <si>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</si>
  <si>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</si>
  <si>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</si>
  <si>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</si>
  <si>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</si>
  <si>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</si>
  <si>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</si>
  <si>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</si>
  <si>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</si>
  <si>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</si>
  <si>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</si>
  <si>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</si>
  <si>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</si>
  <si>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</si>
  <si>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</si>
  <si>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</si>
  <si>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</si>
  <si>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</si>
  <si>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</si>
  <si>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</si>
  <si>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</si>
  <si>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</si>
  <si>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</si>
  <si>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</si>
  <si>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</si>
  <si>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</si>
  <si>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</si>
  <si>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</si>
  <si>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</si>
  <si>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</si>
  <si>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</si>
  <si>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</si>
  <si>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</si>
  <si>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</si>
  <si>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</si>
  <si>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</si>
  <si>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</si>
  <si>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</si>
  <si>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</si>
  <si>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</si>
  <si>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</si>
  <si>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</si>
  <si>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</si>
  <si>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</si>
  <si>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</si>
  <si>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</si>
  <si>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</si>
  <si>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</si>
  <si>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</si>
  <si>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</si>
  <si>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</si>
  <si>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</si>
  <si>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</si>
  <si>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</si>
  <si>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</si>
  <si>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</si>
  <si>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</si>
  <si>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</si>
  <si>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</si>
  <si>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</si>
  <si>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</si>
  <si>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</si>
  <si>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</si>
  <si>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</si>
  <si>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</si>
  <si>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</si>
  <si>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</si>
  <si>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</si>
  <si>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</si>
  <si>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</si>
  <si>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</si>
  <si>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</si>
  <si>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</si>
  <si>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</si>
  <si>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</si>
  <si>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</si>
  <si>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</si>
  <si>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</si>
  <si>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</si>
  <si>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</si>
  <si>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</si>
  <si>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</si>
  <si>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</si>
  <si>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</si>
  <si>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</si>
  <si>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</si>
  <si>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</si>
  <si>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</si>
  <si>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</si>
  <si>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</si>
  <si>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</si>
  <si>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</si>
  <si>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</si>
  <si>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</si>
  <si>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</si>
  <si>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</si>
  <si>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</si>
  <si>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</si>
  <si>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</si>
  <si>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</si>
  <si>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</si>
  <si>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</si>
  <si>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</si>
  <si>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</si>
  <si>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</si>
  <si>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</si>
  <si>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</si>
  <si>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</si>
  <si>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</si>
  <si>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</si>
  <si>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</si>
  <si>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</si>
  <si>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</si>
  <si>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</si>
  <si>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</si>
  <si>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</si>
  <si>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</si>
  <si>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</si>
  <si>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</si>
  <si>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</si>
  <si>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</si>
  <si>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</si>
  <si>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</si>
  <si>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</si>
  <si>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</si>
  <si>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</si>
  <si>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</si>
  <si>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</si>
  <si>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</si>
  <si>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</si>
  <si>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</si>
  <si>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</si>
  <si>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</si>
  <si>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</si>
  <si>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</si>
  <si>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</si>
  <si>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</si>
  <si>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</si>
  <si>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</si>
  <si>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</si>
  <si>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</si>
  <si>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</si>
  <si>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</si>
  <si>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</si>
  <si>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</si>
  <si>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</si>
  <si>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</si>
  <si>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</si>
  <si>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</si>
  <si>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</si>
  <si>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</si>
  <si>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</si>
  <si>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</si>
  <si>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</si>
  <si>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</si>
  <si>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</si>
  <si>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</si>
  <si>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</si>
  <si>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</si>
  <si>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</si>
  <si>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</si>
  <si>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</si>
  <si>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</si>
  <si>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</si>
  <si>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</si>
  <si>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</si>
  <si>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</si>
  <si>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</si>
  <si>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</si>
  <si>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</si>
  <si>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</si>
  <si>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</si>
  <si>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</si>
  <si>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</si>
  <si>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</si>
  <si>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</si>
  <si>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</si>
  <si>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</si>
  <si>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</si>
  <si>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</si>
  <si>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</si>
  <si>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</si>
  <si>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</si>
  <si>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</si>
  <si>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</si>
  <si>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</si>
  <si>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</si>
  <si>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</si>
  <si>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</si>
  <si>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</si>
  <si>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</si>
  <si>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</si>
  <si>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</si>
  <si>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</si>
  <si>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</si>
  <si>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</si>
  <si>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</si>
  <si>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</si>
  <si>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</si>
  <si>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</si>
  <si>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</si>
  <si>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</si>
  <si>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</si>
  <si>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</si>
  <si>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</si>
  <si>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</si>
  <si>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</si>
  <si>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</si>
  <si>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</si>
  <si>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</si>
  <si>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</si>
  <si>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</si>
  <si>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</si>
  <si>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</si>
  <si>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</si>
  <si>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</si>
  <si>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</si>
  <si>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</si>
  <si>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</si>
  <si>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</si>
  <si>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</si>
  <si>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</si>
  <si>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</si>
  <si>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</si>
  <si>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</si>
  <si>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</si>
  <si>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</si>
  <si>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</si>
  <si>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</si>
  <si>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</si>
  <si>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</si>
  <si>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</si>
  <si>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</si>
  <si>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</si>
  <si>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</si>
  <si>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</si>
  <si>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</si>
  <si>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</si>
  <si>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</si>
  <si>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</si>
  <si>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</si>
  <si>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</si>
  <si>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</si>
  <si>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</si>
  <si>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</si>
  <si>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</si>
  <si>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</si>
  <si>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</si>
  <si>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</si>
  <si>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</si>
  <si>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</si>
  <si>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</si>
  <si>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</si>
  <si>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</si>
  <si>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</si>
  <si>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</si>
  <si>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</si>
  <si>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</si>
  <si>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</si>
  <si>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</si>
  <si>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</si>
  <si>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</si>
  <si>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</si>
  <si>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</si>
  <si>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</si>
  <si>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</si>
  <si>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</si>
  <si>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</si>
  <si>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</si>
  <si>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</si>
  <si>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</si>
  <si>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</si>
  <si>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</si>
  <si>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</si>
  <si>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</si>
  <si>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</si>
  <si>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</si>
  <si>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</si>
  <si>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</si>
  <si>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</si>
  <si>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</si>
  <si>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</si>
  <si>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</si>
  <si>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</si>
  <si>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</si>
  <si>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</si>
  <si>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</si>
  <si>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</si>
  <si>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</si>
  <si>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</si>
  <si>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</si>
  <si>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</si>
  <si>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</si>
  <si>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</si>
  <si>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</si>
  <si>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</si>
  <si>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</si>
  <si>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</si>
  <si>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</si>
  <si>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</si>
  <si>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</si>
  <si>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</si>
  <si>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</si>
  <si>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</si>
  <si>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</si>
  <si>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</si>
  <si>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</si>
  <si>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</si>
  <si>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</si>
  <si>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</si>
  <si>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</si>
  <si>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</si>
  <si>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</si>
  <si>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</si>
  <si>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</si>
  <si>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</si>
  <si>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</si>
  <si>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</si>
  <si>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</si>
  <si>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</si>
  <si>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</si>
  <si>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</si>
  <si>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</si>
  <si>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</si>
  <si>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</si>
  <si>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</si>
  <si>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</si>
  <si>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</si>
  <si>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</si>
  <si>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</si>
  <si>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</si>
  <si>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</si>
  <si>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</si>
  <si>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</si>
  <si>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</si>
  <si>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</si>
  <si>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</si>
  <si>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</si>
  <si>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</si>
  <si>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</si>
  <si>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</si>
  <si>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</si>
  <si>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</si>
  <si>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</si>
  <si>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</si>
  <si>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</si>
  <si>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</si>
  <si>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</si>
  <si>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</si>
  <si>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</si>
  <si>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</si>
  <si>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</si>
  <si>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</si>
  <si>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</si>
  <si>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</si>
  <si>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</si>
  <si>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</si>
  <si>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</si>
  <si>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</si>
  <si>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</si>
  <si>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</si>
  <si>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</si>
  <si>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</si>
  <si>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</si>
  <si>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</si>
  <si>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</si>
  <si>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</si>
  <si>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</si>
  <si>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</si>
  <si>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</si>
  <si>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</si>
  <si>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</si>
  <si>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</si>
  <si>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</si>
  <si>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</si>
  <si>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</si>
  <si>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</si>
  <si>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</si>
  <si>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</si>
  <si>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</si>
  <si>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</si>
  <si>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</si>
  <si>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</si>
  <si>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</si>
  <si>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</si>
  <si>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</si>
  <si>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</si>
  <si>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</si>
  <si>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</si>
  <si>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</si>
  <si>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</si>
  <si>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</si>
  <si>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</si>
  <si>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</si>
  <si>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</si>
  <si>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</si>
  <si>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</si>
  <si>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</si>
  <si>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</si>
  <si>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</si>
  <si>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</si>
  <si>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</si>
  <si>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</si>
  <si>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</si>
  <si>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</si>
  <si>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</si>
  <si>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</si>
  <si>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</si>
  <si>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</si>
  <si>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</si>
  <si>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</si>
  <si>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</si>
  <si>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</si>
  <si>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</si>
  <si>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</si>
  <si>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</si>
  <si>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</si>
  <si>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</si>
  <si>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</si>
  <si>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</si>
  <si>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</si>
  <si>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</si>
  <si>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</si>
  <si>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</si>
  <si>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</si>
  <si>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</si>
  <si>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</si>
  <si>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</si>
  <si>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</si>
  <si>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</si>
  <si>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</si>
  <si>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</si>
  <si>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</si>
  <si>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</si>
  <si>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</si>
  <si>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</si>
  <si>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</si>
  <si>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</si>
  <si>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</si>
  <si>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</si>
  <si>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</si>
  <si>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</si>
  <si>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</si>
  <si>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</si>
  <si>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</si>
  <si>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</si>
  <si>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</si>
  <si>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</si>
  <si>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</si>
  <si>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</si>
  <si>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</si>
  <si>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</si>
  <si>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</si>
  <si>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</si>
  <si>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</si>
  <si>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</si>
  <si>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</si>
  <si>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</si>
  <si>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</si>
  <si>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</si>
  <si>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</si>
  <si>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</si>
  <si>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</si>
  <si>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</si>
  <si>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</si>
  <si>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</si>
  <si>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</si>
  <si>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</si>
  <si>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</si>
  <si>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</si>
  <si>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</si>
  <si>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</si>
  <si>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</si>
  <si>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</si>
  <si>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</si>
  <si>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</si>
  <si>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</si>
  <si>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</si>
  <si>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</si>
  <si>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</si>
  <si>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</si>
  <si>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</si>
  <si>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</si>
  <si>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</si>
  <si>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</si>
  <si>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</si>
  <si>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</si>
  <si>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</si>
  <si>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</si>
  <si>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</si>
  <si>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</si>
  <si>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</si>
  <si>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</si>
  <si>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</si>
  <si>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</si>
  <si>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</si>
  <si>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</si>
  <si>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</si>
  <si>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</si>
  <si>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</si>
  <si>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</si>
  <si>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</si>
  <si>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</si>
  <si>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</si>
  <si>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</si>
  <si>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</si>
  <si>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</si>
  <si>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</si>
  <si>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</si>
  <si>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</si>
  <si>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</si>
  <si>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</si>
  <si>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</si>
  <si>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</si>
  <si>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</si>
  <si>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</si>
  <si>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</si>
  <si>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</si>
  <si>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</si>
  <si>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</si>
  <si>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</si>
  <si>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</si>
  <si>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</si>
  <si>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</si>
  <si>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</si>
  <si>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</si>
  <si>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</si>
  <si>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</si>
  <si>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</si>
  <si>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</si>
  <si>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</si>
  <si>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</si>
  <si>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</si>
  <si>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</si>
  <si>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</si>
  <si>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</si>
  <si>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</si>
  <si>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</si>
  <si>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</si>
  <si>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</si>
  <si>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</si>
  <si>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</si>
  <si>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</si>
  <si>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</si>
  <si>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</si>
  <si>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</si>
  <si>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</si>
  <si>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</si>
  <si>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</si>
  <si>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</si>
  <si>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</si>
  <si>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</si>
  <si>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</si>
  <si>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</si>
  <si>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</si>
  <si>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</si>
  <si>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</si>
  <si>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</si>
  <si>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</si>
  <si>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</si>
  <si>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</si>
  <si>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</si>
  <si>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</si>
  <si>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</si>
  <si>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</si>
  <si>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</si>
  <si>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</si>
  <si>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</si>
  <si>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</si>
  <si>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</si>
  <si>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</si>
  <si>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</si>
  <si>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</si>
  <si>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</si>
  <si>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</si>
  <si>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</si>
  <si>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</si>
  <si>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</si>
  <si>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</si>
  <si>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</si>
  <si>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</si>
  <si>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</si>
  <si>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</si>
  <si>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</si>
  <si>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</si>
  <si>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</si>
  <si>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</si>
  <si>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</si>
  <si>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</si>
  <si>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</si>
  <si>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</si>
  <si>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</si>
  <si>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</si>
  <si>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</si>
  <si>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</si>
  <si>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</si>
  <si>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</si>
  <si>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</si>
  <si>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</si>
  <si>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</si>
  <si>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</si>
  <si>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</si>
  <si>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</si>
  <si>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</si>
  <si>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</si>
  <si>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</si>
  <si>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</si>
  <si>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</si>
  <si>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</si>
  <si>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</si>
  <si>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</si>
  <si>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</si>
  <si>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</si>
  <si>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</si>
  <si>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</si>
  <si>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</si>
  <si>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</si>
  <si>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</si>
  <si>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</si>
  <si>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</si>
  <si>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</si>
  <si>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</si>
  <si>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</si>
  <si>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</si>
  <si>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</si>
  <si>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</si>
  <si>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</si>
  <si>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</si>
  <si>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</si>
  <si>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</si>
  <si>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</si>
  <si>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</si>
  <si>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</si>
  <si>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</si>
  <si>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</si>
  <si>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</si>
  <si>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</si>
  <si>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</si>
  <si>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</si>
  <si>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</si>
  <si>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</si>
  <si>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</si>
  <si>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</si>
  <si>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</si>
  <si>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</si>
  <si>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</si>
  <si>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</si>
  <si>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</si>
  <si>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</si>
  <si>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</si>
  <si>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</si>
  <si>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</si>
  <si>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</si>
  <si>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</si>
  <si>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</si>
  <si>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</si>
  <si>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</si>
  <si>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</si>
  <si>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</si>
  <si>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</si>
  <si>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</si>
  <si>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</si>
  <si>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</si>
  <si>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</si>
  <si>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</si>
  <si>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</si>
  <si>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</si>
  <si>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</si>
  <si>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</si>
  <si>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</si>
  <si>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</si>
  <si>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</si>
  <si>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</si>
  <si>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</si>
  <si>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</si>
  <si>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</si>
  <si>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</si>
  <si>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</si>
  <si>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</si>
  <si>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</si>
  <si>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</si>
  <si>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</si>
  <si>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</si>
  <si>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</si>
  <si>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</si>
  <si>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</si>
  <si>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</si>
  <si>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</si>
  <si>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</si>
  <si>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</si>
  <si>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</si>
  <si>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</si>
  <si>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</si>
  <si>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</si>
  <si>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</si>
  <si>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</si>
  <si>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</si>
  <si>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</si>
  <si>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</si>
  <si>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</si>
  <si>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</si>
  <si>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</si>
  <si>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</si>
  <si>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</si>
  <si>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</si>
  <si>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</si>
  <si>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</si>
  <si>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</si>
  <si>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</si>
  <si>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</si>
  <si>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</si>
  <si>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</si>
  <si>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</si>
  <si>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</si>
  <si>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</si>
  <si>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</si>
  <si>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</si>
  <si>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</si>
  <si>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</si>
  <si>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</si>
  <si>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</si>
  <si>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</si>
  <si>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</si>
  <si>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</si>
  <si>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</si>
  <si>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</si>
  <si>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</si>
  <si>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</si>
  <si>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</si>
  <si>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</si>
  <si>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</si>
  <si>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</si>
  <si>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</si>
  <si>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</si>
  <si>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</si>
  <si>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</si>
  <si>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</si>
  <si>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</si>
  <si>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</si>
  <si>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</si>
  <si>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</si>
  <si>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</si>
  <si>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</si>
  <si>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</si>
  <si>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</si>
  <si>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</si>
  <si>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</si>
  <si>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</si>
  <si>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</si>
  <si>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</si>
  <si>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</si>
  <si>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</si>
  <si>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</si>
  <si>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</si>
  <si>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</si>
  <si>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</si>
  <si>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</si>
  <si>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</si>
  <si>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</si>
  <si>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</si>
  <si>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</si>
  <si>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</si>
  <si>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</si>
  <si>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</si>
  <si>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</si>
  <si>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</si>
  <si>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</si>
  <si>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</si>
  <si>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</si>
  <si>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</si>
  <si>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</si>
  <si>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</si>
  <si>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</si>
  <si>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</si>
  <si>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</si>
  <si>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</si>
  <si>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</si>
  <si>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</si>
  <si>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</si>
  <si>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</si>
  <si>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</si>
  <si>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</si>
  <si>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</si>
  <si>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</si>
  <si>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</si>
  <si>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</si>
  <si>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</si>
  <si>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</si>
  <si>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</si>
  <si>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</si>
  <si>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</si>
  <si>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</si>
  <si>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</si>
  <si>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</si>
  <si>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</si>
  <si>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</si>
  <si>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</si>
  <si>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</si>
  <si>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</si>
  <si>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</si>
  <si>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</si>
  <si>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</si>
  <si>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</si>
  <si>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</si>
  <si>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</si>
  <si>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</si>
  <si>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</si>
  <si>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</si>
  <si>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</si>
  <si>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</si>
  <si>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</si>
  <si>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</si>
  <si>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</si>
  <si>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</si>
  <si>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</si>
  <si>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</si>
  <si>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</si>
  <si>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</si>
  <si>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</si>
  <si>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</si>
  <si>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</si>
  <si>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</si>
  <si>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</si>
  <si>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</si>
  <si>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</si>
  <si>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</si>
  <si>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</si>
  <si>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</si>
  <si>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</si>
  <si>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</si>
  <si>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</si>
  <si>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</si>
  <si>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</si>
  <si>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</si>
  <si>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</si>
  <si>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</si>
  <si>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</si>
  <si>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</si>
  <si>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</si>
  <si>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</si>
  <si>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</si>
  <si>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</si>
  <si>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</si>
  <si>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</si>
  <si>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</si>
  <si>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</si>
  <si>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</si>
  <si>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</si>
  <si>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</si>
  <si>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</si>
  <si>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</si>
  <si>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</si>
  <si>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</si>
  <si>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</si>
  <si>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</si>
  <si>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</si>
  <si>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</si>
  <si>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</si>
  <si>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</si>
  <si>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</si>
  <si>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</si>
  <si>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</si>
  <si>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</si>
  <si>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</si>
  <si>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</si>
  <si>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</si>
  <si>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</si>
  <si>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</si>
  <si>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</si>
  <si>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</si>
  <si>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</si>
  <si>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</si>
  <si>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</si>
  <si>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</si>
  <si>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</si>
  <si>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</si>
  <si>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</si>
  <si>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</si>
  <si>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</si>
  <si>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</si>
  <si>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</si>
  <si>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</si>
  <si>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</si>
  <si>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</si>
  <si>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</si>
  <si>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</si>
  <si>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</si>
  <si>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</si>
  <si>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</si>
  <si>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</si>
  <si>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</si>
  <si>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</si>
  <si>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</si>
  <si>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</si>
  <si>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</si>
  <si>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</si>
  <si>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</si>
  <si>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</si>
  <si>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</si>
  <si>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</si>
  <si>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</si>
  <si>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</si>
  <si>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</si>
  <si>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</si>
  <si>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</si>
  <si>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</si>
  <si>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</si>
  <si>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</si>
  <si>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</si>
  <si>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</si>
  <si>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</si>
  <si>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</si>
  <si>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</si>
  <si>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</si>
  <si>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</si>
  <si>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</si>
  <si>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</si>
  <si>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</si>
  <si>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</si>
  <si>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</si>
  <si>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</si>
  <si>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</si>
  <si>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</si>
  <si>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</si>
  <si>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</si>
  <si>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</si>
  <si>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</si>
  <si>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</si>
  <si>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</si>
  <si>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</si>
  <si>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</si>
  <si>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</si>
  <si>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</si>
  <si>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</si>
  <si>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</si>
  <si>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</si>
  <si>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</si>
  <si>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</si>
  <si>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</si>
  <si>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</si>
  <si>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</si>
  <si>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</si>
  <si>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</si>
  <si>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</si>
  <si>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</si>
  <si>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</si>
  <si>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</si>
  <si>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</si>
  <si>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</si>
  <si>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</si>
  <si>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</si>
  <si>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</si>
  <si>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</si>
  <si>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</si>
  <si>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</si>
  <si>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</si>
  <si>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</si>
  <si>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</si>
  <si>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</si>
  <si>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</si>
  <si>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</si>
  <si>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</si>
  <si>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</si>
  <si>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</si>
  <si>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</si>
  <si>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</si>
  <si>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</si>
  <si>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</si>
  <si>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</si>
  <si>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</si>
  <si>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</si>
  <si>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</si>
  <si>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</si>
  <si>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</si>
  <si>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</si>
  <si>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</si>
  <si>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</si>
  <si>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</si>
  <si>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</si>
  <si>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</si>
  <si>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</si>
  <si>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</si>
  <si>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</si>
  <si>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</si>
  <si>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</si>
  <si>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</si>
  <si>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</si>
  <si>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</si>
  <si>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</si>
  <si>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</si>
  <si>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</si>
  <si>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</si>
  <si>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</si>
  <si>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</si>
  <si>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</si>
  <si>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</si>
  <si>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</si>
  <si>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</si>
  <si>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</si>
  <si>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</si>
  <si>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</si>
  <si>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</si>
  <si>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</si>
  <si>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</si>
  <si>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</si>
  <si>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</si>
  <si>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</si>
  <si>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</si>
  <si>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</si>
  <si>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</si>
  <si>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</si>
  <si>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</si>
  <si>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</si>
  <si>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</si>
  <si>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</si>
  <si>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</si>
  <si>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</si>
  <si>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</si>
  <si>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</si>
  <si>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</si>
  <si>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</si>
  <si>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</si>
  <si>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</si>
  <si>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</si>
  <si>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</si>
  <si>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</si>
  <si>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</si>
  <si>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</si>
  <si>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</si>
  <si>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</si>
  <si>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</si>
  <si>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</si>
  <si>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</si>
  <si>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</si>
  <si>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</si>
  <si>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</si>
  <si>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</si>
  <si>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</si>
  <si>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</si>
  <si>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</si>
  <si>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</si>
  <si>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</si>
  <si>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</si>
  <si>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</si>
  <si>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</si>
  <si>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</si>
  <si>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</si>
  <si>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</si>
  <si>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</si>
  <si>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</si>
  <si>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</si>
  <si>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</si>
  <si>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</si>
  <si>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</si>
  <si>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</si>
  <si>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</si>
  <si>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</si>
  <si>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</si>
  <si>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</si>
  <si>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</si>
  <si>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</si>
  <si>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</si>
  <si>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</si>
  <si>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</si>
  <si>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</si>
  <si>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</si>
  <si>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</si>
  <si>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</si>
  <si>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</si>
  <si>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</si>
  <si>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</si>
  <si>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</si>
  <si>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</si>
  <si>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</si>
  <si>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</si>
  <si>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</si>
  <si>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</si>
  <si>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</si>
  <si>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</si>
  <si>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</si>
  <si>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</si>
  <si>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</si>
  <si>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</si>
  <si>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</si>
  <si>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</si>
  <si>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</si>
  <si>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</si>
  <si>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</si>
  <si>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</si>
  <si>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</si>
  <si>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</si>
  <si>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</si>
  <si>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</si>
  <si>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</si>
  <si>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</si>
  <si>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</si>
  <si>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</si>
  <si>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</si>
  <si>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</si>
  <si>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</si>
  <si>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</si>
  <si>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</si>
  <si>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</si>
  <si>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</si>
  <si>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</si>
  <si>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</si>
  <si>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</si>
  <si>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</si>
  <si>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</si>
  <si>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</si>
  <si>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</si>
  <si>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</si>
  <si>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</si>
  <si>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</si>
  <si>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</si>
  <si>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</si>
  <si>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</si>
  <si>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</si>
  <si>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</si>
  <si>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</si>
  <si>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</si>
  <si>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</si>
  <si>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</si>
  <si>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</si>
  <si>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</si>
  <si>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</si>
  <si>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</si>
  <si>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</si>
  <si>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</si>
  <si>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</si>
  <si>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</si>
  <si>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</si>
  <si>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</si>
  <si>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</si>
  <si>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</si>
  <si>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</si>
  <si>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</si>
  <si>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</si>
  <si>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</si>
  <si>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</si>
  <si>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</si>
  <si>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</si>
  <si>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</si>
  <si>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</si>
  <si>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</si>
  <si>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</si>
  <si>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</si>
  <si>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</si>
  <si>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</si>
  <si>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</si>
  <si>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</si>
  <si>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</si>
  <si>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</si>
  <si>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</si>
  <si>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</si>
  <si>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</si>
  <si>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</si>
  <si>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</si>
  <si>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</si>
  <si>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</si>
  <si>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</si>
  <si>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</si>
  <si>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</si>
  <si>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</si>
  <si>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</si>
  <si>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</si>
  <si>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</si>
  <si>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</si>
  <si>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</si>
  <si>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</si>
  <si>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</si>
  <si>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</si>
  <si>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</si>
  <si>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</si>
  <si>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</si>
  <si>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</si>
  <si>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</si>
  <si>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</si>
  <si>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</si>
  <si>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</si>
  <si>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</si>
  <si>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</si>
  <si>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</si>
  <si>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</si>
  <si>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</si>
  <si>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</si>
  <si>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</si>
  <si>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</si>
  <si>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</si>
  <si>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</si>
  <si>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</si>
  <si>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</si>
  <si>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</si>
  <si>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</si>
  <si>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</si>
  <si>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</si>
  <si>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</si>
  <si>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</si>
  <si>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</si>
  <si>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</si>
  <si>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</si>
  <si>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</si>
  <si>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</si>
  <si>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</si>
  <si>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</si>
  <si>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</si>
  <si>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</si>
  <si>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</si>
  <si>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</si>
  <si>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</si>
  <si>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</si>
  <si>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</si>
  <si>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</si>
  <si>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</si>
  <si>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</si>
  <si>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</si>
  <si>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</si>
  <si>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</si>
  <si>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</si>
  <si>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</si>
  <si>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</si>
  <si>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</si>
  <si>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</si>
  <si>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</si>
  <si>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</si>
  <si>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</si>
  <si>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</si>
  <si>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</si>
  <si>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</si>
  <si>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</si>
  <si>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</si>
  <si>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</si>
  <si>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</si>
  <si>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</si>
  <si>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</si>
  <si>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</si>
  <si>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</si>
  <si>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</si>
  <si>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</si>
  <si>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</si>
  <si>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</si>
  <si>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</si>
  <si>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</si>
  <si>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</si>
  <si>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</si>
  <si>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</si>
  <si>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</si>
  <si>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</si>
  <si>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</si>
  <si>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</si>
  <si>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</si>
  <si>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</si>
  <si>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</si>
  <si>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</si>
  <si>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</si>
  <si>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</si>
  <si>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</si>
  <si>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</si>
  <si>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</si>
  <si>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</si>
  <si>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</si>
  <si>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</si>
  <si>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</si>
  <si>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</si>
  <si>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</si>
  <si>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</si>
  <si>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</si>
  <si>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</si>
  <si>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</si>
  <si>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</si>
  <si>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</si>
  <si>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</si>
  <si>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</si>
  <si>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</si>
  <si>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</si>
  <si>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</si>
  <si>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</si>
  <si>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</si>
  <si>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</si>
  <si>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</si>
  <si>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</si>
  <si>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</si>
  <si>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</si>
  <si>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</si>
  <si>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</si>
  <si>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</si>
  <si>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</si>
  <si>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</si>
  <si>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</si>
  <si>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</si>
  <si>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</si>
  <si>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</si>
  <si>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</si>
  <si>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</si>
  <si>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</si>
  <si>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</si>
  <si>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</si>
  <si>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</si>
  <si>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</si>
  <si>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</si>
  <si>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</si>
  <si>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</si>
  <si>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</si>
  <si>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</si>
  <si>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</si>
  <si>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</si>
  <si>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</si>
  <si>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</si>
  <si>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</si>
  <si>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</si>
  <si>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</si>
  <si>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</si>
  <si>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</si>
  <si>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</si>
  <si>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</si>
  <si>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</si>
  <si>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</si>
  <si>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</si>
  <si>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</si>
  <si>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</si>
  <si>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</si>
  <si>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</si>
  <si>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</si>
  <si>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</si>
  <si>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</si>
  <si>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</si>
  <si>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</si>
  <si>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</si>
  <si>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</si>
  <si>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</si>
  <si>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</si>
  <si>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</si>
  <si>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</si>
  <si>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</si>
  <si>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</si>
  <si>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</si>
  <si>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</si>
  <si>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</si>
  <si>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</si>
  <si>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</si>
  <si>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</si>
  <si>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</si>
  <si>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</si>
  <si>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</si>
  <si>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</si>
  <si>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</si>
  <si>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</si>
  <si>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</si>
  <si>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</si>
  <si>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</si>
  <si>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</si>
  <si>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</si>
  <si>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</si>
  <si>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</si>
  <si>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</si>
  <si>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</si>
  <si>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</si>
  <si>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</si>
  <si>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</si>
  <si>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</si>
  <si>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</si>
  <si>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</si>
  <si>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</si>
  <si>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</si>
  <si>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</si>
  <si>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</si>
  <si>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</si>
  <si>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</si>
  <si>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</si>
  <si>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</si>
  <si>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</si>
  <si>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</si>
  <si>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</si>
  <si>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</si>
  <si>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</si>
  <si>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</si>
  <si>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</si>
  <si>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</si>
  <si>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</si>
  <si>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</si>
  <si>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</si>
  <si>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</si>
  <si>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</si>
  <si>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</si>
  <si>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</si>
  <si>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</si>
  <si>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</si>
  <si>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</si>
  <si>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</si>
  <si>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</si>
  <si>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</si>
  <si>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</si>
  <si>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</si>
  <si>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</si>
  <si>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</si>
  <si>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</si>
  <si>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</si>
  <si>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</si>
  <si>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</si>
  <si>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</si>
  <si>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</si>
  <si>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</si>
  <si>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</si>
  <si>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</si>
  <si>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</si>
  <si>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</si>
  <si>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</si>
  <si>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</si>
  <si>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</si>
  <si>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</si>
  <si>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</si>
  <si>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</si>
  <si>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</si>
  <si>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</si>
  <si>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</si>
  <si>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</si>
  <si>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</si>
  <si>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</si>
  <si>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</si>
  <si>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</si>
  <si>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</si>
  <si>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</si>
  <si>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</si>
  <si>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</si>
  <si>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</si>
  <si>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</si>
  <si>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</si>
  <si>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</si>
  <si>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</si>
  <si>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</si>
  <si>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</si>
  <si>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</si>
  <si>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</si>
  <si>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</si>
  <si>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</si>
  <si>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</si>
  <si>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</si>
  <si>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</si>
  <si>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</si>
  <si>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</si>
  <si>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</si>
  <si>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</si>
  <si>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</si>
  <si>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</si>
  <si>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</si>
  <si>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</si>
  <si>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</si>
  <si>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</si>
  <si>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</si>
  <si>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</si>
  <si>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</si>
  <si>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</si>
  <si>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</si>
  <si>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</si>
  <si>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</si>
  <si>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</si>
  <si>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</si>
  <si>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</si>
  <si>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</si>
  <si>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</si>
  <si>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</si>
  <si>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</si>
  <si>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</si>
  <si>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</si>
  <si>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</si>
  <si>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</si>
  <si>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</si>
  <si>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</si>
  <si>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</si>
  <si>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</si>
  <si>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</si>
  <si>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</si>
  <si>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</si>
  <si>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</si>
  <si>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</si>
  <si>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</si>
  <si>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</si>
  <si>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</si>
  <si>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</si>
  <si>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</si>
  <si>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</si>
  <si>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</si>
  <si>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</si>
  <si>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</si>
  <si>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</si>
  <si>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</si>
  <si>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</si>
  <si>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</si>
  <si>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</si>
  <si>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</si>
  <si>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</si>
  <si>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</si>
  <si>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</si>
  <si>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</si>
  <si>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</si>
  <si>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</si>
  <si>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</si>
  <si>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</si>
  <si>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</si>
  <si>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</si>
  <si>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</si>
  <si>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</si>
  <si>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</si>
  <si>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</si>
  <si>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</si>
  <si>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</si>
  <si>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</si>
  <si>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</si>
  <si>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</si>
  <si>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</si>
  <si>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</si>
  <si>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</si>
  <si>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</si>
  <si>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</si>
  <si>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</si>
  <si>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</si>
  <si>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</si>
  <si>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</si>
  <si>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</si>
  <si>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</si>
  <si>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</si>
  <si>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</si>
  <si>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</si>
  <si>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</si>
  <si>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</si>
  <si>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</si>
  <si>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</si>
  <si>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</si>
  <si>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</si>
  <si>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</si>
  <si>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</si>
  <si>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</si>
  <si>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</si>
  <si>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</si>
  <si>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</si>
  <si>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</si>
  <si>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</si>
  <si>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</si>
  <si>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</si>
  <si>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</si>
  <si>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</si>
  <si>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</si>
  <si>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</si>
  <si>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</si>
  <si>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</si>
  <si>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</si>
  <si>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</si>
  <si>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</si>
  <si>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</si>
  <si>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</si>
  <si>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</si>
  <si>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</si>
  <si>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</si>
  <si>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</si>
  <si>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</si>
  <si>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</si>
  <si>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</si>
  <si>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</si>
  <si>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</si>
  <si>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</si>
  <si>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</si>
  <si>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</si>
  <si>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</si>
  <si>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</si>
  <si>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</si>
  <si>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</si>
  <si>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</si>
  <si>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</si>
  <si>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</si>
  <si>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</si>
  <si>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</si>
  <si>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</si>
  <si>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</si>
  <si>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</si>
  <si>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</si>
  <si>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</si>
  <si>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</si>
  <si>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</si>
  <si>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</si>
  <si>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</si>
  <si>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</si>
  <si>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</si>
  <si>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</si>
  <si>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</si>
  <si>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</si>
  <si>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</si>
  <si>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</si>
  <si>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</si>
  <si>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</si>
  <si>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</si>
  <si>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</si>
  <si>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</si>
  <si>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</si>
  <si>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</si>
  <si>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</si>
  <si>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</si>
  <si>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</si>
  <si>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</si>
  <si>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</si>
  <si>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</si>
  <si>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</si>
  <si>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</si>
  <si>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</si>
  <si>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</si>
  <si>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</si>
  <si>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</si>
  <si>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</si>
  <si>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</si>
  <si>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</si>
  <si>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</si>
  <si>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</si>
  <si>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</si>
  <si>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</si>
  <si>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</si>
  <si>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</si>
  <si>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</si>
  <si>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</si>
  <si>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</si>
  <si>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</si>
  <si>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</si>
  <si>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</si>
  <si>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</si>
  <si>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</si>
  <si>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</si>
  <si>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</si>
  <si>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</si>
  <si>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</si>
  <si>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</si>
  <si>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</si>
  <si>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</si>
  <si>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</si>
  <si>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</si>
  <si>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</si>
  <si>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</si>
  <si>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</si>
  <si>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</si>
  <si>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</si>
  <si>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</si>
  <si>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</si>
  <si>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</si>
  <si>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</si>
  <si>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</si>
  <si>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</si>
  <si>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</si>
  <si>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</si>
  <si>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</si>
  <si>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</si>
  <si>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</si>
  <si>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</si>
  <si>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</si>
  <si>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</si>
  <si>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</si>
  <si>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</si>
  <si>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</si>
  <si>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</si>
  <si>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</si>
  <si>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</si>
  <si>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</si>
  <si>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</si>
  <si>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</si>
  <si>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</si>
  <si>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</si>
  <si>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</si>
  <si>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</si>
  <si>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</si>
  <si>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</si>
  <si>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</si>
  <si>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</si>
  <si>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</si>
  <si>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</si>
  <si>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</si>
  <si>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</si>
  <si>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</si>
  <si>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</si>
  <si>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</si>
  <si>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</si>
  <si>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</si>
  <si>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</si>
  <si>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</si>
  <si>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</si>
  <si>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</si>
  <si>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</si>
  <si>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</si>
  <si>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</si>
  <si>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</si>
  <si>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</si>
  <si>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</si>
  <si>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</si>
  <si>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</si>
  <si>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</si>
  <si>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</si>
  <si>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</si>
  <si>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</si>
  <si>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</si>
  <si>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</si>
  <si>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</si>
  <si>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</si>
  <si>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</si>
  <si>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</si>
  <si>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</si>
  <si>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</si>
  <si>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</si>
  <si>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</si>
  <si>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</si>
  <si>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</si>
  <si>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</si>
  <si>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</si>
  <si>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</si>
  <si>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</si>
  <si>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</si>
  <si>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</si>
  <si>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</si>
  <si>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</si>
  <si>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</si>
  <si>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</si>
  <si>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</si>
  <si>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</si>
  <si>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</si>
  <si>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</si>
  <si>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</si>
  <si>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</si>
  <si>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</si>
  <si>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</si>
  <si>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</si>
  <si>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</si>
  <si>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</si>
  <si>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</si>
  <si>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</si>
  <si>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</si>
  <si>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</si>
  <si>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</si>
  <si>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</si>
  <si>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</si>
  <si>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</si>
  <si>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</si>
  <si>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</si>
  <si>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</si>
  <si>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</si>
  <si>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</si>
  <si>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</si>
  <si>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</si>
  <si>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</si>
  <si>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</si>
  <si>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</si>
  <si>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</si>
  <si>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</si>
  <si>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</si>
  <si>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</si>
  <si>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</si>
  <si>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</si>
  <si>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</si>
  <si>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</si>
  <si>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</si>
  <si>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</si>
  <si>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</si>
  <si>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</si>
  <si>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</si>
  <si>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</si>
  <si>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</si>
  <si>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</si>
  <si>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</si>
  <si>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</si>
  <si>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</si>
  <si>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</si>
  <si>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</si>
  <si>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</si>
  <si>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</si>
  <si>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</si>
  <si>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</si>
  <si>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</si>
  <si>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</si>
  <si>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</si>
  <si>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</si>
  <si>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</si>
  <si>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</si>
  <si>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</si>
  <si>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</si>
  <si>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</si>
  <si>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</si>
  <si>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</si>
  <si>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</si>
  <si>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</si>
  <si>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</si>
  <si>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</si>
  <si>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</si>
  <si>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</si>
  <si>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</si>
  <si>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</si>
  <si>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</si>
  <si>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</si>
  <si>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</si>
  <si>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</si>
  <si>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</si>
  <si>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</si>
  <si>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</si>
  <si>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</si>
  <si>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</si>
  <si>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</si>
  <si>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</si>
  <si>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</si>
  <si>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</si>
  <si>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</si>
  <si>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</si>
  <si>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</si>
  <si>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</si>
  <si>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</si>
  <si>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</si>
  <si>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</si>
  <si>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</si>
  <si>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</si>
  <si>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</si>
  <si>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</si>
  <si>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</si>
  <si>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</si>
  <si>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</si>
  <si>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</si>
  <si>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</si>
  <si>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</si>
  <si>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</si>
  <si>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</si>
  <si>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</si>
  <si>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</si>
  <si>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</si>
  <si>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</si>
  <si>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</si>
  <si>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</si>
  <si>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</si>
  <si>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</si>
  <si>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</si>
  <si>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</si>
  <si>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</si>
  <si>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</si>
  <si>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</si>
  <si>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</si>
  <si>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</si>
  <si>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</si>
  <si>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</si>
  <si>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</si>
  <si>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</si>
  <si>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</si>
  <si>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</si>
  <si>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</si>
  <si>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</si>
  <si>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</si>
  <si>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</si>
  <si>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</si>
  <si>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</si>
  <si>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</si>
  <si>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</si>
  <si>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</si>
  <si>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</si>
  <si>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</si>
  <si>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</si>
  <si>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</si>
  <si>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</si>
  <si>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</si>
  <si>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</si>
  <si>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</si>
  <si>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</si>
  <si>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</si>
  <si>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</si>
  <si>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</si>
  <si>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</si>
  <si>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</si>
  <si>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</si>
  <si>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</si>
  <si>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</si>
  <si>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</si>
  <si>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</si>
  <si>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</si>
  <si>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</si>
  <si>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</si>
  <si>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</si>
  <si>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</si>
  <si>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</si>
  <si>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</si>
  <si>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</si>
  <si>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</si>
  <si>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</si>
  <si>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</si>
  <si>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</si>
  <si>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</si>
  <si>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</si>
  <si>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</si>
  <si>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</si>
  <si>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</si>
  <si>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</si>
  <si>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</si>
  <si>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</si>
  <si>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</si>
  <si>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</si>
  <si>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</si>
  <si>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</si>
  <si>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</si>
  <si>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</si>
  <si>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</si>
  <si>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</si>
  <si>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</si>
  <si>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</si>
  <si>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</si>
  <si>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</si>
  <si>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</si>
  <si>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</si>
  <si>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</si>
  <si>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</si>
  <si>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</si>
  <si>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</si>
  <si>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</si>
  <si>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</si>
  <si>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</si>
  <si>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</si>
  <si>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</si>
  <si>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</si>
  <si>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</si>
  <si>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</si>
  <si>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</si>
  <si>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</si>
  <si>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</si>
  <si>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</si>
  <si>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</si>
  <si>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</si>
  <si>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</si>
  <si>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</si>
  <si>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</si>
  <si>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</si>
  <si>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</si>
  <si>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</si>
  <si>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</si>
  <si>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</si>
  <si>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</si>
  <si>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</si>
  <si>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</si>
  <si>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</si>
  <si>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</si>
  <si>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</si>
  <si>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</si>
  <si>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</si>
  <si>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</si>
  <si>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</si>
  <si>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</si>
  <si>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</si>
  <si>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</si>
  <si>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</si>
  <si>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</si>
  <si>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</si>
  <si>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</si>
  <si>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</si>
  <si>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</si>
  <si>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</si>
  <si>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</si>
  <si>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</si>
  <si>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</si>
  <si>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</si>
  <si>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</si>
  <si>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</si>
  <si>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</si>
  <si>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</si>
  <si>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</si>
  <si>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</si>
  <si>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</si>
  <si>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</si>
  <si>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</si>
  <si>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</si>
  <si>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</si>
  <si>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</si>
  <si>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</si>
  <si>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</si>
  <si>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</si>
  <si>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</si>
  <si>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</si>
  <si>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</si>
  <si>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</si>
  <si>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</si>
  <si>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</si>
  <si>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</si>
  <si>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</si>
  <si>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</si>
  <si>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</si>
  <si>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</si>
  <si>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</si>
  <si>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</si>
  <si>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</si>
  <si>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</si>
  <si>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</si>
  <si>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</si>
  <si>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</si>
  <si>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</si>
  <si>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</si>
  <si>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</si>
  <si>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</si>
  <si>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</si>
  <si>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</si>
  <si>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</si>
  <si>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</si>
  <si>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</si>
  <si>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</si>
  <si>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</si>
  <si>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</si>
  <si>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</si>
  <si>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</si>
  <si>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</si>
  <si>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</si>
  <si>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</si>
  <si>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</si>
  <si>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</si>
  <si>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</si>
  <si>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</si>
  <si>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</si>
  <si>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</si>
  <si>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</si>
  <si>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</si>
  <si>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</si>
  <si>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</si>
  <si>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</si>
  <si>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</si>
  <si>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</si>
  <si>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</si>
  <si>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</si>
  <si>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</si>
  <si>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</si>
  <si>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</si>
  <si>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</si>
  <si>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</si>
  <si>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</si>
  <si>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</si>
  <si>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</si>
  <si>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</si>
  <si>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</si>
  <si>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</si>
  <si>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</si>
  <si>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</si>
  <si>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</si>
  <si>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</si>
  <si>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</si>
  <si>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</si>
  <si>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</si>
  <si>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</si>
  <si>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</si>
  <si>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</si>
  <si>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</si>
  <si>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</si>
  <si>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</si>
  <si>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</si>
  <si>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</si>
  <si>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</si>
  <si>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</si>
  <si>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</si>
  <si>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</si>
  <si>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</si>
  <si>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</si>
  <si>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</si>
  <si>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</si>
  <si>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</si>
  <si>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</si>
  <si>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</si>
  <si>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</si>
  <si>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</si>
  <si>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</si>
  <si>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</si>
  <si>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</si>
  <si>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</si>
  <si>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</si>
  <si>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</si>
  <si>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</si>
  <si>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</si>
  <si>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</si>
  <si>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</si>
  <si>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</si>
  <si>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</si>
  <si>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</si>
  <si>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</si>
  <si>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</si>
  <si>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</si>
  <si>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</si>
  <si>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</si>
  <si>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</si>
  <si>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</si>
  <si>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</si>
  <si>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</si>
  <si>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</si>
  <si>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</si>
  <si>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</si>
  <si>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</si>
  <si>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</si>
  <si>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</si>
  <si>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</si>
  <si>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</si>
  <si>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</si>
  <si>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</si>
  <si>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</si>
  <si>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</si>
  <si>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</si>
  <si>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</si>
  <si>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</si>
  <si>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</si>
  <si>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</si>
  <si>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</si>
  <si>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</si>
  <si>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</si>
  <si>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</si>
  <si>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</si>
  <si>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</si>
  <si>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</si>
  <si>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</si>
  <si>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</si>
  <si>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</si>
  <si>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</si>
  <si>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</si>
  <si>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</si>
  <si>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</si>
  <si>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</si>
  <si>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</si>
  <si>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</si>
  <si>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</si>
  <si>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</si>
  <si>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</si>
  <si>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</si>
  <si>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</si>
  <si>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</si>
  <si>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</si>
  <si>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</si>
  <si>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</si>
  <si>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</si>
  <si>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</si>
  <si>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</si>
  <si>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</si>
  <si>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</si>
  <si>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</si>
  <si>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</si>
  <si>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</si>
  <si>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</si>
  <si>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</si>
  <si>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</si>
  <si>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</si>
  <si>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</si>
  <si>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</si>
  <si>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</si>
  <si>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</si>
  <si>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</si>
  <si>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</si>
  <si>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</si>
  <si>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</si>
  <si>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</si>
  <si>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</si>
  <si>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</si>
  <si>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</si>
  <si>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</si>
  <si>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</si>
  <si>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</si>
  <si>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</si>
  <si>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</si>
  <si>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</si>
  <si>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</si>
  <si>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</si>
  <si>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</si>
  <si>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</si>
  <si>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</si>
  <si>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</si>
  <si>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</si>
  <si>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</si>
  <si>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</si>
  <si>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</si>
  <si>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</si>
  <si>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</si>
  <si>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</si>
  <si>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</si>
  <si>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</si>
  <si>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</si>
  <si>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</si>
  <si>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</si>
  <si>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</si>
  <si>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</si>
  <si>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</si>
  <si>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</si>
  <si>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</si>
  <si>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</si>
  <si>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</si>
  <si>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</si>
  <si>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</si>
  <si>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</si>
  <si>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</si>
  <si>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</si>
  <si>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</si>
  <si>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</si>
  <si>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</si>
  <si>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</si>
  <si>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</si>
  <si>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</si>
  <si>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</si>
  <si>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</si>
  <si>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</si>
  <si>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</si>
  <si>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</si>
  <si>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</si>
  <si>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</si>
  <si>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</si>
  <si>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</si>
  <si>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</si>
  <si>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</si>
  <si>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</si>
  <si>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</si>
  <si>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</si>
  <si>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</si>
  <si>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</si>
  <si>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</si>
  <si>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</si>
  <si>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</si>
  <si>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</si>
  <si>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</si>
  <si>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</si>
  <si>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</si>
  <si>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</si>
  <si>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</si>
  <si>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</si>
  <si>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</si>
  <si>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</si>
  <si>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</si>
  <si>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</si>
  <si>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</si>
  <si>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</si>
  <si>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</si>
  <si>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</si>
  <si>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</si>
  <si>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</si>
  <si>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</si>
  <si>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</si>
  <si>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</si>
  <si>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</si>
  <si>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</si>
  <si>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</si>
  <si>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</si>
  <si>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</si>
  <si>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</si>
  <si>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</si>
  <si>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</si>
  <si>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</si>
  <si>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</si>
  <si>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</si>
  <si>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</si>
  <si>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</si>
  <si>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</si>
  <si>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</si>
  <si>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</si>
  <si>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</si>
  <si>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</si>
  <si>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</si>
  <si>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</si>
  <si>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</si>
  <si>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</si>
  <si>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</si>
  <si>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</si>
  <si>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</si>
  <si>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</si>
  <si>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</si>
  <si>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</si>
  <si>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</si>
  <si>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</si>
  <si>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</si>
  <si>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</si>
  <si>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</si>
  <si>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</si>
  <si>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</si>
  <si>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</si>
  <si>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</si>
  <si>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</si>
  <si>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</si>
  <si>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</si>
  <si>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</si>
  <si>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</si>
  <si>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</si>
  <si>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</si>
  <si>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</si>
  <si>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</si>
  <si>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</si>
  <si>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</si>
  <si>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</si>
  <si>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</si>
  <si>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</si>
  <si>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</si>
  <si>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</si>
  <si>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</si>
  <si>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</si>
  <si>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</si>
  <si>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</si>
  <si>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</si>
  <si>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</si>
  <si>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</si>
  <si>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</si>
  <si>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</si>
  <si>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</si>
  <si>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</si>
  <si>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</si>
  <si>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</si>
  <si>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</si>
  <si>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</si>
  <si>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</si>
  <si>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</si>
  <si>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</si>
  <si>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</si>
  <si>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</si>
  <si>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</si>
  <si>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</si>
  <si>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</si>
  <si>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</si>
  <si>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</si>
  <si>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</si>
  <si>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</si>
  <si>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</si>
  <si>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</si>
  <si>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</si>
  <si>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</si>
  <si>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</si>
  <si>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</si>
  <si>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</si>
  <si>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</si>
  <si>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</si>
  <si>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</si>
  <si>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</si>
  <si>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</si>
  <si>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</si>
  <si>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</si>
  <si>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</si>
  <si>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</si>
  <si>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</si>
  <si>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</si>
  <si>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</si>
  <si>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</si>
  <si>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</si>
  <si>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</si>
  <si>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</si>
  <si>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</si>
  <si>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</si>
  <si>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</si>
  <si>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</si>
  <si>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</si>
  <si>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</si>
  <si>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</si>
  <si>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</si>
  <si>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</si>
  <si>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</si>
  <si>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</si>
  <si>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</si>
  <si>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</si>
  <si>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</si>
  <si>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</si>
  <si>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</si>
  <si>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</si>
  <si>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</si>
  <si>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</si>
  <si>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</si>
  <si>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</si>
  <si>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</si>
  <si>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</si>
  <si>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</si>
  <si>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</si>
  <si>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</si>
  <si>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</si>
  <si>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</si>
  <si>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</si>
  <si>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</si>
  <si>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</si>
  <si>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</si>
  <si>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</si>
  <si>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</si>
  <si>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</si>
  <si>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</si>
  <si>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</si>
  <si>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</si>
  <si>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</si>
  <si>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</si>
  <si>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</si>
  <si>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</si>
  <si>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</si>
  <si>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</si>
  <si>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</si>
  <si>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</si>
  <si>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</si>
  <si>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</si>
  <si>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</si>
  <si>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</si>
  <si>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</si>
  <si>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</si>
  <si>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</si>
  <si>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</si>
  <si>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</si>
  <si>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</si>
  <si>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</si>
  <si>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</si>
  <si>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</si>
  <si>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</si>
  <si>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</si>
  <si>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</si>
  <si>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</si>
  <si>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</si>
  <si>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</si>
  <si>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</si>
  <si>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</si>
  <si>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</si>
  <si>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</si>
  <si>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</si>
  <si>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</si>
  <si>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</si>
  <si>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</si>
  <si>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</si>
  <si>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</si>
  <si>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</si>
  <si>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</si>
  <si>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</si>
  <si>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</si>
  <si>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</si>
  <si>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</si>
  <si>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</si>
  <si>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</si>
  <si>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</si>
  <si>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</si>
  <si>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</si>
  <si>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</si>
  <si>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</si>
  <si>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</si>
  <si>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</si>
  <si>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</si>
  <si>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</si>
  <si>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</si>
  <si>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</si>
  <si>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</si>
  <si>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</si>
  <si>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</si>
  <si>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</si>
  <si>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</si>
  <si>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</si>
  <si>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</si>
  <si>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</si>
  <si>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</si>
  <si>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</si>
  <si>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</si>
  <si>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</si>
  <si>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</si>
  <si>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</si>
  <si>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</si>
  <si>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</si>
  <si>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</si>
  <si>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</si>
  <si>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</si>
  <si>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</si>
  <si>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</si>
  <si>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</si>
  <si>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</si>
  <si>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</si>
  <si>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</si>
  <si>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</si>
  <si>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</si>
  <si>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</si>
  <si>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</si>
  <si>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</si>
  <si>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</si>
  <si>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</si>
  <si>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</si>
  <si>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</si>
  <si>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</si>
  <si>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</si>
  <si>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</si>
  <si>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</si>
  <si>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</si>
  <si>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</si>
  <si>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</si>
  <si>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</si>
  <si>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</si>
  <si>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</si>
  <si>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</si>
  <si>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</si>
  <si>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</si>
  <si>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</si>
  <si>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</si>
  <si>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</si>
  <si>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</si>
  <si>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</si>
  <si>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</si>
  <si>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</si>
  <si>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</si>
  <si>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</si>
  <si>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</si>
  <si>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</si>
  <si>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</si>
  <si>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</si>
  <si>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</si>
  <si>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</si>
  <si>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</si>
  <si>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</si>
  <si>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</si>
  <si>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</si>
  <si>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</si>
  <si>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</si>
  <si>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</si>
  <si>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</si>
  <si>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</si>
  <si>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</si>
  <si>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</si>
  <si>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</si>
  <si>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</si>
  <si>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</si>
  <si>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</si>
  <si>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</si>
  <si>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</si>
  <si>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</si>
  <si>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</si>
  <si>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</si>
  <si>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</si>
  <si>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</si>
  <si>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</si>
  <si>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</si>
  <si>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</si>
  <si>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</si>
  <si>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</si>
  <si>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</si>
  <si>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</si>
  <si>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</si>
  <si>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</si>
  <si>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</si>
  <si>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</si>
  <si>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</si>
  <si>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</si>
  <si>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</si>
  <si>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</si>
  <si>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</si>
  <si>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</si>
  <si>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</si>
  <si>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</si>
  <si>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</si>
  <si>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</si>
  <si>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</si>
  <si>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</si>
  <si>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</si>
  <si>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</si>
  <si>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</si>
  <si>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</si>
  <si>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</si>
  <si>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</si>
  <si>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</si>
  <si>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</si>
  <si>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</si>
  <si>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</si>
  <si>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</si>
  <si>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</si>
  <si>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</si>
  <si>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</si>
  <si>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</si>
  <si>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</si>
  <si>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</si>
  <si>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</si>
  <si>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</si>
  <si>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</si>
  <si>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</si>
  <si>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</si>
  <si>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</si>
  <si>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</si>
  <si>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</si>
  <si>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</si>
  <si>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</si>
  <si>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</si>
  <si>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</si>
  <si>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</si>
  <si>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</si>
  <si>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</si>
  <si>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</si>
  <si>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</si>
  <si>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</si>
  <si>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</si>
  <si>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</si>
  <si>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</si>
  <si>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</si>
  <si>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</si>
  <si>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</si>
  <si>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</si>
  <si>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</si>
  <si>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</si>
  <si>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</si>
  <si>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</si>
  <si>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</si>
  <si>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</si>
  <si>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</si>
  <si>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</si>
  <si>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</si>
  <si>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</si>
  <si>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</si>
  <si>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</si>
  <si>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</si>
  <si>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</si>
  <si>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</si>
  <si>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</si>
  <si>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</si>
  <si>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</si>
  <si>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</si>
  <si>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</si>
  <si>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</si>
  <si>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</si>
  <si>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</si>
  <si>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</si>
  <si>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</si>
  <si>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</si>
  <si>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</si>
  <si>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</si>
  <si>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</si>
  <si>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</si>
  <si>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</si>
  <si>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</si>
  <si>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</si>
  <si>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</si>
  <si>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</si>
  <si>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</si>
  <si>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</si>
  <si>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</si>
  <si>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</si>
  <si>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</si>
  <si>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</si>
  <si>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</si>
  <si>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</si>
  <si>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</si>
  <si>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</si>
  <si>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</si>
  <si>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</si>
  <si>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</si>
  <si>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</si>
  <si>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</si>
  <si>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</si>
  <si>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</si>
  <si>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</si>
  <si>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</si>
  <si>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</si>
  <si>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</si>
  <si>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</si>
  <si>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</si>
  <si>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</si>
  <si>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</si>
  <si>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</si>
  <si>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</si>
  <si>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</si>
  <si>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</si>
  <si>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</si>
  <si>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</si>
  <si>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</si>
  <si>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</si>
  <si>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</si>
  <si>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</si>
  <si>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</si>
  <si>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</si>
  <si>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</si>
  <si>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</si>
  <si>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</si>
  <si>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</si>
  <si>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</si>
  <si>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</si>
  <si>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</si>
  <si>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</si>
  <si>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</si>
  <si>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</si>
  <si>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</si>
  <si>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</si>
  <si>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</si>
  <si>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</si>
  <si>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</si>
  <si>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</si>
  <si>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</si>
  <si>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</si>
  <si>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</si>
  <si>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</si>
  <si>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</si>
  <si>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</si>
  <si>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</si>
  <si>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</si>
  <si>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</si>
  <si>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</si>
  <si>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</si>
  <si>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</si>
  <si>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</si>
  <si>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</si>
  <si>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</si>
  <si>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</si>
  <si>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</si>
  <si>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</si>
  <si>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</si>
  <si>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</si>
  <si>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</si>
  <si>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</si>
  <si>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</si>
  <si>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</si>
  <si>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</si>
  <si>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</si>
  <si>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</si>
  <si>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</si>
  <si>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</si>
  <si>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</si>
  <si>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</si>
  <si>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</si>
  <si>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</si>
  <si>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</si>
  <si>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</si>
  <si>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</si>
  <si>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</si>
  <si>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</si>
  <si>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</si>
  <si>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</si>
  <si>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</si>
  <si>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</si>
  <si>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</si>
  <si>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</si>
  <si>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</si>
  <si>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</si>
  <si>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</si>
  <si>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</si>
  <si>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</si>
  <si>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</si>
  <si>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</si>
  <si>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</si>
  <si>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</si>
  <si>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</si>
  <si>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</si>
  <si>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</si>
  <si>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</si>
  <si>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</si>
  <si>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</si>
  <si>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</si>
  <si>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</si>
  <si>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</si>
  <si>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</si>
  <si>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</si>
  <si>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</si>
  <si>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</si>
  <si>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</si>
  <si>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</si>
  <si>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</si>
  <si>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</si>
  <si>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</si>
  <si>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</si>
  <si>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</si>
  <si>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</si>
  <si>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</si>
  <si>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</si>
  <si>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</si>
  <si>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</si>
  <si>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</si>
  <si>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</si>
  <si>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</si>
  <si>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</si>
  <si>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</si>
  <si>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</si>
  <si>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</si>
  <si>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</si>
  <si>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</si>
  <si>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</si>
  <si>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</si>
  <si>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</si>
  <si>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</si>
  <si>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</si>
  <si>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</si>
  <si>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</si>
  <si>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</si>
  <si>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</si>
  <si>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</si>
  <si>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</si>
  <si>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</si>
  <si>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</si>
  <si>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</si>
  <si>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</si>
  <si>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</si>
  <si>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</si>
  <si>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</si>
  <si>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</si>
  <si>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</si>
  <si>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</si>
  <si>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</si>
  <si>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</si>
  <si>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</si>
  <si>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</si>
  <si>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</si>
  <si>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</si>
  <si>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</si>
  <si>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</si>
  <si>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</si>
  <si>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</si>
  <si>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</si>
  <si>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</si>
  <si>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</si>
  <si>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</si>
  <si>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</si>
  <si>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</si>
  <si>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</si>
  <si>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</si>
  <si>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</si>
  <si>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</si>
  <si>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</si>
  <si>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</si>
  <si>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</si>
  <si>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</si>
  <si>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</si>
  <si>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</si>
  <si>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</si>
  <si>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</si>
  <si>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</si>
  <si>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</si>
  <si>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</si>
  <si>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</si>
  <si>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</si>
  <si>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</si>
  <si>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</si>
  <si>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</si>
  <si>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</si>
  <si>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</si>
  <si>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</si>
  <si>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</si>
  <si>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</si>
  <si>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</si>
  <si>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</si>
  <si>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</si>
  <si>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</si>
  <si>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</si>
  <si>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</si>
  <si>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</si>
  <si>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</si>
  <si>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</si>
  <si>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</si>
  <si>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</si>
  <si>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</si>
  <si>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</si>
  <si>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</si>
  <si>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</si>
  <si>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</si>
  <si>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</si>
  <si>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</si>
  <si>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</si>
  <si>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</si>
  <si>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</si>
  <si>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</si>
  <si>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</si>
  <si>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</si>
  <si>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</si>
  <si>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</si>
  <si>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</si>
  <si>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</si>
  <si>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</si>
  <si>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</si>
  <si>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</si>
  <si>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</si>
  <si>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</si>
  <si>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</si>
  <si>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</si>
  <si>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</si>
  <si>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</si>
  <si>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</si>
  <si>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</si>
  <si>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</si>
  <si>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</si>
  <si>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</si>
  <si>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</si>
  <si>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</si>
  <si>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</si>
  <si>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</si>
  <si>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</si>
  <si>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</si>
  <si>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</si>
  <si>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</si>
  <si>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</si>
  <si>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</si>
  <si>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</si>
  <si>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</si>
  <si>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</si>
  <si>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</si>
  <si>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</si>
  <si>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</si>
  <si>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</si>
  <si>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</si>
  <si>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</si>
  <si>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</si>
  <si>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</si>
  <si>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</si>
  <si>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</si>
  <si>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</si>
  <si>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</si>
  <si>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</si>
  <si>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</si>
  <si>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</si>
  <si>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</si>
  <si>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</si>
  <si>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</si>
  <si>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</si>
  <si>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</si>
  <si>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</si>
  <si>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</si>
  <si>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</si>
  <si>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</si>
  <si>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</si>
  <si>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</si>
  <si>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</si>
  <si>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</si>
  <si>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</si>
  <si>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</si>
  <si>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</si>
  <si>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</si>
  <si>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</si>
  <si>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</si>
  <si>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</si>
  <si>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</si>
  <si>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</si>
  <si>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</si>
  <si>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</si>
  <si>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</si>
  <si>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</si>
  <si>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</si>
  <si>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</si>
  <si>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</si>
  <si>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</si>
  <si>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</si>
  <si>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</si>
  <si>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</si>
  <si>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</si>
  <si>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</si>
  <si>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</si>
  <si>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</si>
  <si>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</si>
  <si>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</si>
  <si>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</si>
  <si>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</si>
  <si>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</si>
  <si>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</si>
  <si>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</si>
  <si>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</si>
  <si>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</si>
  <si>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</si>
  <si>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</si>
  <si>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</si>
  <si>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</si>
  <si>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</si>
  <si>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</si>
  <si>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</si>
  <si>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</si>
  <si>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</si>
  <si>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</si>
  <si>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</si>
  <si>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</si>
  <si>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</si>
  <si>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</si>
  <si>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</si>
  <si>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</si>
  <si>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</si>
  <si>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</si>
  <si>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</si>
  <si>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</si>
  <si>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</si>
  <si>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</si>
  <si>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</si>
  <si>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</si>
  <si>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</si>
  <si>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</si>
  <si>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</si>
  <si>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</si>
  <si>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</si>
  <si>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</si>
  <si>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</si>
  <si>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</si>
  <si>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</si>
  <si>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</si>
  <si>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</si>
  <si>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</si>
  <si>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</si>
  <si>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</si>
  <si>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</si>
  <si>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</si>
  <si>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</si>
  <si>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</si>
  <si>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</si>
  <si>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</si>
  <si>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</si>
  <si>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</si>
  <si>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</si>
  <si>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</si>
  <si>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</si>
  <si>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</si>
  <si>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</si>
  <si>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</si>
  <si>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</si>
  <si>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</si>
  <si>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</si>
  <si>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</si>
  <si>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</si>
  <si>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</si>
  <si>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</si>
  <si>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</si>
  <si>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</si>
  <si>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</si>
  <si>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</si>
  <si>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</si>
  <si>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</si>
  <si>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</si>
  <si>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</si>
  <si>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</si>
  <si>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</si>
  <si>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</si>
  <si>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</si>
  <si>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</si>
  <si>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</si>
  <si>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</si>
  <si>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</si>
  <si>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</si>
  <si>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</si>
  <si>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</si>
  <si>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</si>
  <si>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</si>
  <si>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</si>
  <si>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</si>
  <si>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</si>
  <si>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</si>
  <si>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</si>
  <si>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</si>
  <si>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</si>
  <si>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</si>
  <si>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</si>
  <si>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</si>
  <si>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</si>
  <si>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</si>
  <si>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</si>
  <si>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</si>
  <si>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</si>
  <si>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</si>
  <si>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</si>
  <si>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</si>
  <si>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</si>
  <si>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</si>
  <si>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</si>
  <si>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</si>
  <si>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</si>
  <si>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</si>
  <si>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</si>
  <si>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</si>
  <si>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</si>
  <si>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</si>
  <si>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</si>
  <si>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</si>
  <si>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</si>
  <si>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</si>
  <si>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</si>
  <si>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</si>
  <si>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</si>
  <si>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</si>
  <si>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</si>
  <si>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</si>
  <si>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</si>
  <si>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</si>
  <si>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</si>
  <si>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</si>
  <si>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</si>
  <si>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</si>
  <si>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</si>
  <si>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</si>
  <si>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</si>
  <si>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</si>
  <si>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</si>
  <si>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</si>
  <si>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</si>
  <si>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</si>
  <si>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</si>
  <si>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</si>
  <si>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</si>
  <si>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</si>
  <si>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</si>
  <si>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</si>
  <si>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</si>
  <si>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</si>
  <si>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</si>
  <si>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</si>
  <si>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</si>
  <si>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</si>
  <si>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</si>
  <si>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</si>
  <si>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</si>
  <si>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</si>
  <si>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</si>
  <si>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</si>
  <si>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</si>
  <si>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</si>
  <si>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</si>
  <si>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</si>
  <si>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</si>
  <si>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</si>
  <si>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</si>
  <si>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</si>
  <si>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</si>
  <si>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</si>
  <si>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</si>
  <si>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</si>
  <si>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</si>
  <si>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</si>
  <si>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</si>
  <si>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</si>
  <si>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</si>
  <si>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</si>
  <si>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</si>
  <si>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</si>
  <si>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</si>
  <si>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</si>
  <si>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</si>
  <si>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</si>
  <si>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</si>
  <si>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</si>
  <si>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</si>
  <si>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</si>
  <si>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</si>
  <si>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</si>
  <si>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</si>
  <si>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</si>
  <si>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</si>
  <si>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</si>
  <si>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</si>
  <si>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</si>
  <si>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</si>
  <si>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</si>
  <si>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</si>
  <si>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</si>
  <si>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</si>
  <si>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</si>
  <si>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</si>
  <si>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</si>
  <si>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</si>
  <si>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</si>
  <si>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</si>
  <si>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</si>
  <si>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</si>
  <si>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</si>
  <si>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</si>
  <si>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</si>
  <si>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</si>
  <si>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</si>
  <si>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</si>
  <si>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</si>
  <si>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</si>
  <si>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</si>
  <si>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</si>
  <si>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</si>
  <si>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</si>
  <si>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</si>
  <si>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</si>
  <si>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</si>
  <si>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</si>
  <si>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</si>
  <si>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</si>
  <si>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</si>
  <si>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</si>
  <si>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</si>
  <si>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</si>
  <si>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</si>
  <si>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</si>
  <si>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</si>
  <si>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</si>
  <si>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</si>
  <si>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</si>
  <si>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</si>
  <si>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</si>
  <si>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</si>
  <si>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</si>
  <si>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</si>
  <si>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</si>
  <si>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</si>
  <si>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</si>
  <si>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</si>
  <si>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</si>
  <si>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</si>
  <si>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</si>
  <si>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</si>
  <si>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</si>
  <si>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</si>
  <si>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</si>
  <si>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</si>
  <si>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</si>
  <si>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</si>
  <si>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</si>
  <si>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</si>
  <si>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</si>
  <si>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</si>
  <si>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</si>
  <si>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</si>
  <si>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</si>
  <si>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</si>
  <si>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</si>
  <si>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</si>
  <si>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</si>
  <si>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</si>
  <si>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</si>
  <si>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</si>
  <si>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</si>
  <si>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</si>
  <si>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</si>
  <si>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</si>
  <si>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</si>
  <si>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</si>
  <si>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</si>
  <si>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</si>
  <si>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</si>
  <si>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</si>
  <si>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</si>
  <si>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</si>
  <si>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</si>
  <si>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</si>
  <si>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</si>
  <si>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</si>
  <si>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</si>
  <si>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</si>
  <si>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</si>
  <si>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</si>
  <si>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</si>
  <si>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</si>
  <si>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</si>
  <si>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</si>
  <si>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</si>
  <si>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</si>
  <si>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</si>
  <si>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</si>
  <si>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</si>
  <si>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</si>
  <si>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</si>
  <si>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</si>
  <si>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</si>
  <si>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</si>
  <si>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</si>
  <si>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</si>
  <si>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</si>
  <si>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</si>
  <si>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</si>
  <si>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</si>
  <si>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</si>
  <si>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</si>
  <si>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</si>
  <si>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</si>
  <si>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</si>
  <si>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</si>
  <si>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</si>
  <si>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</si>
  <si>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</si>
  <si>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</si>
  <si>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</si>
  <si>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</si>
  <si>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</si>
  <si>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</si>
  <si>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</si>
  <si>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</si>
  <si>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</si>
  <si>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</si>
  <si>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</si>
  <si>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</si>
  <si>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</si>
  <si>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</si>
  <si>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</si>
  <si>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</si>
  <si>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</si>
  <si>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</si>
  <si>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</si>
  <si>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</si>
  <si>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</si>
  <si>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</si>
  <si>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</si>
  <si>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</si>
  <si>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</si>
  <si>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</si>
  <si>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</si>
  <si>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</si>
  <si>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</si>
  <si>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</si>
  <si>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</si>
  <si>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</si>
  <si>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</si>
  <si>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</si>
  <si>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</si>
  <si>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</si>
  <si>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</si>
  <si>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</si>
  <si>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</si>
  <si>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</si>
  <si>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</si>
  <si>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</si>
  <si>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</si>
  <si>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</si>
  <si>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</si>
  <si>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</si>
  <si>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</si>
  <si>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</si>
  <si>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</si>
  <si>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</si>
  <si>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</si>
  <si>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</si>
  <si>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</si>
  <si>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</si>
  <si>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</si>
  <si>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</si>
  <si>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</si>
  <si>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</si>
  <si>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</si>
  <si>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</si>
  <si>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</si>
  <si>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</si>
  <si>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</si>
  <si>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</si>
  <si>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</si>
  <si>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</si>
  <si>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</si>
  <si>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</si>
  <si>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</si>
  <si>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</si>
  <si>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</si>
  <si>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</si>
  <si>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</si>
  <si>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</si>
  <si>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</si>
  <si>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</si>
  <si>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</si>
  <si>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</si>
  <si>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</si>
  <si>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</si>
  <si>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</si>
  <si>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</si>
  <si>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</si>
  <si>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</si>
  <si>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</si>
  <si>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</si>
  <si>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</si>
  <si>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</si>
  <si>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</si>
  <si>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</si>
  <si>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</si>
  <si>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</si>
  <si>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</si>
  <si>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</si>
  <si>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</si>
  <si>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</si>
  <si>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</si>
  <si>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</si>
  <si>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</si>
  <si>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</si>
  <si>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</si>
  <si>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</si>
  <si>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</si>
  <si>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</si>
  <si>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</si>
  <si>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</si>
  <si>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</si>
  <si>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</si>
  <si>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</si>
  <si>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</si>
  <si>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</si>
  <si>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</si>
  <si>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</si>
  <si>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</si>
  <si>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</si>
  <si>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</si>
  <si>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</si>
  <si>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</si>
  <si>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</si>
  <si>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</si>
  <si>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</si>
  <si>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</si>
  <si>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</si>
  <si>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</si>
  <si>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</si>
  <si>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</si>
  <si>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</si>
  <si>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</si>
  <si>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</si>
  <si>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</si>
  <si>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</si>
  <si>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</si>
  <si>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</si>
  <si>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</si>
  <si>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</si>
  <si>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</si>
  <si>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</si>
  <si>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</si>
  <si>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</si>
  <si>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</si>
  <si>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</si>
  <si>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</si>
  <si>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</si>
  <si>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</si>
  <si>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</si>
  <si>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</si>
  <si>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</si>
  <si>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</si>
  <si>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</si>
  <si>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</si>
  <si>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</si>
  <si>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</si>
  <si>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</si>
  <si>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</si>
  <si>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</si>
  <si>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</si>
  <si>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</si>
  <si>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</si>
  <si>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</si>
  <si>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</si>
  <si>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</si>
  <si>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</si>
  <si>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</si>
  <si>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</si>
  <si>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</si>
  <si>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</si>
  <si>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</si>
  <si>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</si>
  <si>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</si>
  <si>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</si>
  <si>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</si>
  <si>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</si>
  <si>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</si>
  <si>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</si>
  <si>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</si>
  <si>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</si>
  <si>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</si>
  <si>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</si>
  <si>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</si>
  <si>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</si>
  <si>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</si>
  <si>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</si>
  <si>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</si>
  <si>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</si>
  <si>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</si>
  <si>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</si>
  <si>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</si>
  <si>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</si>
  <si>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</si>
  <si>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</si>
  <si>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</si>
  <si>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</si>
  <si>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</si>
  <si>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</si>
  <si>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</si>
  <si>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</si>
  <si>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</si>
  <si>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</si>
  <si>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</si>
  <si>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</si>
  <si>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</si>
  <si>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</si>
  <si>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</si>
  <si>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</si>
  <si>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</si>
  <si>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</si>
  <si>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</si>
  <si>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</si>
  <si>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</si>
  <si>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</si>
  <si>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</si>
  <si>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</si>
  <si>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</si>
  <si>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</si>
  <si>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</si>
  <si>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</si>
  <si>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</si>
  <si>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</si>
  <si>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</si>
  <si>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</si>
  <si>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</si>
  <si>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</si>
  <si>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</si>
  <si>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</si>
  <si>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</si>
  <si>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</si>
  <si>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</si>
  <si>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</si>
  <si>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</si>
  <si>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</si>
  <si>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</si>
  <si>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</si>
  <si>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</si>
  <si>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</si>
  <si>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</si>
  <si>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</si>
  <si>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</si>
  <si>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</si>
  <si>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</si>
  <si>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</si>
  <si>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</si>
  <si>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</si>
  <si>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</si>
  <si>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</si>
  <si>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</si>
  <si>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</si>
  <si>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</si>
  <si>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</si>
  <si>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</si>
  <si>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</si>
  <si>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</si>
  <si>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</si>
  <si>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</si>
  <si>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</si>
  <si>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</si>
  <si>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</si>
  <si>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</si>
  <si>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</si>
  <si>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</si>
  <si>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</si>
  <si>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</si>
  <si>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</si>
  <si>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</si>
  <si>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</si>
  <si>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</si>
  <si>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</si>
  <si>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</si>
  <si>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</si>
  <si>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</si>
  <si>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</si>
  <si>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</si>
  <si>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</si>
  <si>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</si>
  <si>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</si>
  <si>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</si>
  <si>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</si>
  <si>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</si>
  <si>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</si>
  <si>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</si>
  <si>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</si>
  <si>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</si>
  <si>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</si>
  <si>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</si>
  <si>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</si>
  <si>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</si>
  <si>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</si>
  <si>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</si>
  <si>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</si>
  <si>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</si>
  <si>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</si>
  <si>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</si>
  <si>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</si>
  <si>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</si>
  <si>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</si>
  <si>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</si>
  <si>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</si>
  <si>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</si>
  <si>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</si>
  <si>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</si>
  <si>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</si>
  <si>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</si>
  <si>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</si>
  <si>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</si>
  <si>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</si>
  <si>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</si>
  <si>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</si>
  <si>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</si>
  <si>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</si>
  <si>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</si>
  <si>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</si>
  <si>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</si>
  <si>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</si>
  <si>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</si>
  <si>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</si>
  <si>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</si>
  <si>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</si>
  <si>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</si>
  <si>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</si>
  <si>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</si>
  <si>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</si>
  <si>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</si>
  <si>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</si>
  <si>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</si>
  <si>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</si>
  <si>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</si>
  <si>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</si>
  <si>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</si>
  <si>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</si>
  <si>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</si>
  <si>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</si>
  <si>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</si>
  <si>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</si>
  <si>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</si>
  <si>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</si>
  <si>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</si>
  <si>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</si>
  <si>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</si>
  <si>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</si>
  <si>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</si>
  <si>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</si>
  <si>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</si>
  <si>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</si>
  <si>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</si>
  <si>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</si>
  <si>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</si>
  <si>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</si>
  <si>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</si>
  <si>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</si>
  <si>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</si>
  <si>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</si>
  <si>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</si>
  <si>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</si>
  <si>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</si>
  <si>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</si>
  <si>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</si>
  <si>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</si>
  <si>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</si>
  <si>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</si>
  <si>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</si>
  <si>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</si>
  <si>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</si>
  <si>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</si>
  <si>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</si>
  <si>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</si>
  <si>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</si>
  <si>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</si>
  <si>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</si>
  <si>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</si>
  <si>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</si>
  <si>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</si>
  <si>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</si>
  <si>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</si>
  <si>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</si>
  <si>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</si>
  <si>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</si>
  <si>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</si>
  <si>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</si>
  <si>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</si>
  <si>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</si>
  <si>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</si>
  <si>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</si>
  <si>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</si>
  <si>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</si>
  <si>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</si>
  <si>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</si>
  <si>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</si>
  <si>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</si>
  <si>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</si>
  <si>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</si>
  <si>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</si>
  <si>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</si>
  <si>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</si>
  <si>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</si>
  <si>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</si>
  <si>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</si>
  <si>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</si>
  <si>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</si>
  <si>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</si>
  <si>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</si>
  <si>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</si>
  <si>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</si>
  <si>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</si>
  <si>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</si>
  <si>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</si>
  <si>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</si>
  <si>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</si>
  <si>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</si>
  <si>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</si>
  <si>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</si>
  <si>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</si>
  <si>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</si>
  <si>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</si>
  <si>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</si>
  <si>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</si>
  <si>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</si>
  <si>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</si>
  <si>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</si>
  <si>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</si>
  <si>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</si>
  <si>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</si>
  <si>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</si>
  <si>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</si>
  <si>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</si>
  <si>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</si>
  <si>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</si>
  <si>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</si>
  <si>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</si>
  <si>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</si>
  <si>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</si>
  <si>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</si>
  <si>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</si>
  <si>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</si>
  <si>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</si>
  <si>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</si>
  <si>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</si>
  <si>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</si>
  <si>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</si>
  <si>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</si>
  <si>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</si>
  <si>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</si>
  <si>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</si>
  <si>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</si>
  <si>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</si>
  <si>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</si>
  <si>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</si>
  <si>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</si>
  <si>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</si>
  <si>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</si>
  <si>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</si>
  <si>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</si>
  <si>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</si>
  <si>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</si>
  <si>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</si>
  <si>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</si>
  <si>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</si>
  <si>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</si>
  <si>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</si>
  <si>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</si>
  <si>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</si>
  <si>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</si>
  <si>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</si>
  <si>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</si>
  <si>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</si>
  <si>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</si>
  <si>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</si>
  <si>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</si>
  <si>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</si>
  <si>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</si>
  <si>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</si>
  <si>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</si>
  <si>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</si>
  <si>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</si>
  <si>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</si>
  <si>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</si>
  <si>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</si>
  <si>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</si>
  <si>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</si>
  <si>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</si>
  <si>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</si>
  <si>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</si>
  <si>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</si>
  <si>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</si>
  <si>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</si>
  <si>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</si>
  <si>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</si>
  <si>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</si>
  <si>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</si>
  <si>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</si>
  <si>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</si>
  <si>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</si>
  <si>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</si>
  <si>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</si>
  <si>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</si>
  <si>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</si>
  <si>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</si>
  <si>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</si>
  <si>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</si>
  <si>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</si>
  <si>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</si>
  <si>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</si>
  <si>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</si>
  <si>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</si>
  <si>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</si>
  <si>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</si>
  <si>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</si>
  <si>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</si>
  <si>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</si>
  <si>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</si>
  <si>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</si>
  <si>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</si>
  <si>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</si>
  <si>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</si>
  <si>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</si>
  <si>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</si>
  <si>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</si>
  <si>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</si>
  <si>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</si>
  <si>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</si>
  <si>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</si>
  <si>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</si>
  <si>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</si>
  <si>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</si>
  <si>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</si>
  <si>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</si>
  <si>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</si>
  <si>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</si>
  <si>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</si>
  <si>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</si>
  <si>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</si>
  <si>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</si>
  <si>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</si>
  <si>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</si>
  <si>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</si>
  <si>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</si>
  <si>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</si>
  <si>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</si>
  <si>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</si>
  <si>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</si>
  <si>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</si>
  <si>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</si>
  <si>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</si>
  <si>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</si>
  <si>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</si>
  <si>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</si>
  <si>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</si>
  <si>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</si>
  <si>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</si>
  <si>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</si>
  <si>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</si>
  <si>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</si>
  <si>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</si>
  <si>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</si>
  <si>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</si>
  <si>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</si>
  <si>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</si>
  <si>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</si>
  <si>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</si>
  <si>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</si>
  <si>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</si>
  <si>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</si>
  <si>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</si>
  <si>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</si>
  <si>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</si>
  <si>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</si>
  <si>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</si>
  <si>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</si>
  <si>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</si>
  <si>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</si>
  <si>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</si>
  <si>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</si>
  <si>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</si>
  <si>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</si>
  <si>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</si>
  <si>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</si>
  <si>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</si>
  <si>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</si>
  <si>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</si>
  <si>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</si>
  <si>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</si>
  <si>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</si>
  <si>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</si>
  <si>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</si>
  <si>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</si>
  <si>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</si>
  <si>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</si>
  <si>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</si>
  <si>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</si>
  <si>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</si>
  <si>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</si>
  <si>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</si>
  <si>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</si>
  <si>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</si>
  <si>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</si>
  <si>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</si>
  <si>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</si>
  <si>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</si>
  <si>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</si>
  <si>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</si>
  <si>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</si>
  <si>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</si>
  <si>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</si>
  <si>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</si>
  <si>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</si>
  <si>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</si>
  <si>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</si>
  <si>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</si>
  <si>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</si>
  <si>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</si>
  <si>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</si>
  <si>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</si>
  <si>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</si>
  <si>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</si>
  <si>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</si>
  <si>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</si>
  <si>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</si>
  <si>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</si>
  <si>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</si>
  <si>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</si>
  <si>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</si>
  <si>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</si>
  <si>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</si>
  <si>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</si>
  <si>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</si>
  <si>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</si>
  <si>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</si>
  <si>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</si>
  <si>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</si>
  <si>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</si>
  <si>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</si>
  <si>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</si>
  <si>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</si>
  <si>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</si>
  <si>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</si>
  <si>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</si>
  <si>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</si>
  <si>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</si>
  <si>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</si>
  <si>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</si>
  <si>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</si>
  <si>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</si>
  <si>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</si>
  <si>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</si>
  <si>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</si>
  <si>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</si>
  <si>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</si>
  <si>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</si>
  <si>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</si>
  <si>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</si>
  <si>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</si>
  <si>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</si>
  <si>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</si>
  <si>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</si>
  <si>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</si>
  <si>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</si>
  <si>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</si>
  <si>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</si>
  <si>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</si>
  <si>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</si>
  <si>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</si>
  <si>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</si>
  <si>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</si>
  <si>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</si>
  <si>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</si>
  <si>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</si>
  <si>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</si>
  <si>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</si>
  <si>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</si>
  <si>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</si>
  <si>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</si>
  <si>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</si>
  <si>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</si>
  <si>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</si>
  <si>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</si>
  <si>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</si>
  <si>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</si>
  <si>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</si>
  <si>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</si>
  <si>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</si>
  <si>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</si>
  <si>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</si>
  <si>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</si>
  <si>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</si>
  <si>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</si>
  <si>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</si>
  <si>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</si>
  <si>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</si>
  <si>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</si>
  <si>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</si>
  <si>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</si>
  <si>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</si>
  <si>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</si>
  <si>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</si>
  <si>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</si>
  <si>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</si>
  <si>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</si>
  <si>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</si>
  <si>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</si>
  <si>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</si>
  <si>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</si>
  <si>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</si>
  <si>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</si>
  <si>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</si>
  <si>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</si>
  <si>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</si>
  <si>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</si>
  <si>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</si>
  <si>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</si>
  <si>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</si>
  <si>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</si>
  <si>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</si>
  <si>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</si>
  <si>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</si>
  <si>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</si>
  <si>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</si>
  <si>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</si>
  <si>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</si>
  <si>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</si>
  <si>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</si>
  <si>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</si>
  <si>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</si>
  <si>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</si>
  <si>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</si>
  <si>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</si>
  <si>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</si>
  <si>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</si>
  <si>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</si>
  <si>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</si>
  <si>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</si>
  <si>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</si>
  <si>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</si>
  <si>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</si>
  <si>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</si>
  <si>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</si>
  <si>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</si>
  <si>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</si>
  <si>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</si>
  <si>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</si>
  <si>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</si>
  <si>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</si>
  <si>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</si>
  <si>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</si>
  <si>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</si>
  <si>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</si>
  <si>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</si>
  <si>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</si>
  <si>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</si>
  <si>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</si>
  <si>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</si>
  <si>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</si>
  <si>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</si>
  <si>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</si>
  <si>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</si>
  <si>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</si>
  <si>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</si>
  <si>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</si>
  <si>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</si>
  <si>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</si>
  <si>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</si>
  <si>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</si>
  <si>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</si>
  <si>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</si>
  <si>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</si>
  <si>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</si>
  <si>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</si>
  <si>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</si>
  <si>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</si>
  <si>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</si>
  <si>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</si>
  <si>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</si>
  <si>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</si>
  <si>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</si>
  <si>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</si>
  <si>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</si>
  <si>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</si>
  <si>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</si>
  <si>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</si>
  <si>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</si>
  <si>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</si>
  <si>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</si>
  <si>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</si>
  <si>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</si>
  <si>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</si>
  <si>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</si>
  <si>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</si>
  <si>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</si>
  <si>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</si>
  <si>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</si>
  <si>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</si>
  <si>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</si>
  <si>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</si>
  <si>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</si>
  <si>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</si>
  <si>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</si>
  <si>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</si>
  <si>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</si>
  <si>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</si>
  <si>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</si>
  <si>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</si>
  <si>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</si>
  <si>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</si>
  <si>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</si>
  <si>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</si>
  <si>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</si>
  <si>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</si>
  <si>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</si>
  <si>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</si>
  <si>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</si>
  <si>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</si>
  <si>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</si>
  <si>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</si>
  <si>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</si>
  <si>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</si>
  <si>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</si>
  <si>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</si>
  <si>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</si>
  <si>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</si>
  <si>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</si>
  <si>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</si>
  <si>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</si>
  <si>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</si>
  <si>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</si>
  <si>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</si>
  <si>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</si>
  <si>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</si>
  <si>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</si>
  <si>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</si>
  <si>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</si>
  <si>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</si>
  <si>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</si>
  <si>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</si>
  <si>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</si>
  <si>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</si>
  <si>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</si>
  <si>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</si>
  <si>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</si>
  <si>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</si>
  <si>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</si>
  <si>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</si>
  <si>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</si>
  <si>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</si>
  <si>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</si>
  <si>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</si>
  <si>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</si>
  <si>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</si>
  <si>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</si>
  <si>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</si>
  <si>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</si>
  <si>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</si>
  <si>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</si>
  <si>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</si>
  <si>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</si>
  <si>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</si>
  <si>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</si>
  <si>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</si>
  <si>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</si>
  <si>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</si>
  <si>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</si>
  <si>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</si>
  <si>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</si>
  <si>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</si>
  <si>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</si>
  <si>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</si>
  <si>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</si>
  <si>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</si>
  <si>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</si>
  <si>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</si>
  <si>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</si>
  <si>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</si>
  <si>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</si>
  <si>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</si>
  <si>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</si>
  <si>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</si>
  <si>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</si>
  <si>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</si>
  <si>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</si>
  <si>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</si>
  <si>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</si>
  <si>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</si>
  <si>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</si>
  <si>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</si>
  <si>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</si>
  <si>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</si>
  <si>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</si>
  <si>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</si>
  <si>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</si>
  <si>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</si>
  <si>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</si>
  <si>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</si>
  <si>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</si>
  <si>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</si>
  <si>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</si>
  <si>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</si>
  <si>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</si>
  <si>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</si>
  <si>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</si>
  <si>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</si>
  <si>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</si>
  <si>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</si>
  <si>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</si>
  <si>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</si>
  <si>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</si>
  <si>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</si>
  <si>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</si>
  <si>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</si>
  <si>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</si>
  <si>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</si>
  <si>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</si>
  <si>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</si>
  <si>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</si>
  <si>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</si>
  <si>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</si>
  <si>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</si>
  <si>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</si>
  <si>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</si>
  <si>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</si>
  <si>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</si>
  <si>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</si>
  <si>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</si>
  <si>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</si>
  <si>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</si>
  <si>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</si>
  <si>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</si>
  <si>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</si>
  <si>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</si>
  <si>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</si>
  <si>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</si>
  <si>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</si>
  <si>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</si>
  <si>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</si>
  <si>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</si>
  <si>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</si>
  <si>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</si>
  <si>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</si>
  <si>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</si>
  <si>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</si>
  <si>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</si>
  <si>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</si>
  <si>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</si>
  <si>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</si>
  <si>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</si>
  <si>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</si>
  <si>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</si>
  <si>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</si>
  <si>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</si>
  <si>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</si>
  <si>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</si>
  <si>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</si>
  <si>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</si>
  <si>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</si>
  <si>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</si>
  <si>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</si>
  <si>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</si>
  <si>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</si>
  <si>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</si>
  <si>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</si>
  <si>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</si>
  <si>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</si>
  <si>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</si>
  <si>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</si>
  <si>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</si>
  <si>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</si>
  <si>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</si>
  <si>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</si>
  <si>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</si>
  <si>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</si>
  <si>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</si>
  <si>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</si>
  <si>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</si>
  <si>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</si>
  <si>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</si>
  <si>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</si>
  <si>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</si>
  <si>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</si>
  <si>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</si>
  <si>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</si>
  <si>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</si>
  <si>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</si>
  <si>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</si>
  <si>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</si>
  <si>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</si>
  <si>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</si>
  <si>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</si>
  <si>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</si>
  <si>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</si>
  <si>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</si>
  <si>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</si>
  <si>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</si>
  <si>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</si>
  <si>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</si>
  <si>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</si>
  <si>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</si>
  <si>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</si>
  <si>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</si>
  <si>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</si>
  <si>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</si>
  <si>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</si>
  <si>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</si>
  <si>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</si>
  <si>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</si>
  <si>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</si>
  <si>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</si>
  <si>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</si>
  <si>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</si>
  <si>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</si>
  <si>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</si>
  <si>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</si>
  <si>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</si>
  <si>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</si>
  <si>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</si>
  <si>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</si>
  <si>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</si>
  <si>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</si>
  <si>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</si>
  <si>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</si>
  <si>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</si>
  <si>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</si>
  <si>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</si>
  <si>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</si>
  <si>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</si>
  <si>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</si>
  <si>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</si>
  <si>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</si>
  <si>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</si>
  <si>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</si>
  <si>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</si>
  <si>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</si>
  <si>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</si>
  <si>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</si>
  <si>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</si>
  <si>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</si>
  <si>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</si>
  <si>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</si>
  <si>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</si>
  <si>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</si>
  <si>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</si>
  <si>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</si>
  <si>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</si>
  <si>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</si>
  <si>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</si>
  <si>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</si>
  <si>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</si>
  <si>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</si>
  <si>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</si>
  <si>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</si>
  <si>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</si>
  <si>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</si>
  <si>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</si>
  <si>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</si>
  <si>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</si>
  <si>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</si>
  <si>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</si>
  <si>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</si>
  <si>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</si>
  <si>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</si>
  <si>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</si>
  <si>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</si>
  <si>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</si>
  <si>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</si>
  <si>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</si>
  <si>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</si>
  <si>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</si>
  <si>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</si>
  <si>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</si>
  <si>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</si>
  <si>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</si>
  <si>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</si>
  <si>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</si>
  <si>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</si>
  <si>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</si>
  <si>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</si>
  <si>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</si>
  <si>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</si>
  <si>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</si>
  <si>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</si>
  <si>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</si>
  <si>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</si>
  <si>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</si>
  <si>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</si>
  <si>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</si>
  <si>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</si>
  <si>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</si>
  <si>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</si>
  <si>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</si>
  <si>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</si>
  <si>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</si>
  <si>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</si>
  <si>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</si>
  <si>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</si>
  <si>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</si>
  <si>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</si>
  <si>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</si>
  <si>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</si>
  <si>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</si>
  <si>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</si>
  <si>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</si>
  <si>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</si>
  <si>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</si>
  <si>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</si>
  <si>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</si>
  <si>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</si>
  <si>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</si>
  <si>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</si>
  <si>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</si>
  <si>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</si>
  <si>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</si>
  <si>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</si>
  <si>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</si>
  <si>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</si>
  <si>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</si>
  <si>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</si>
  <si>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</si>
  <si>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</si>
  <si>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</si>
  <si>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</si>
  <si>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</si>
  <si>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</si>
  <si>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</si>
  <si>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</si>
  <si>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</si>
  <si>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</si>
  <si>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</si>
  <si>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</si>
  <si>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</si>
  <si>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</si>
  <si>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</si>
  <si>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</si>
  <si>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</si>
  <si>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</si>
  <si>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</si>
  <si>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</si>
  <si>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</si>
  <si>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</si>
  <si>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</si>
  <si>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</si>
  <si>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</si>
  <si>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</si>
  <si>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</si>
  <si>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</si>
  <si>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</si>
  <si>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</si>
  <si>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</si>
  <si>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</si>
  <si>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</si>
  <si>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</si>
  <si>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</si>
  <si>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</si>
  <si>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</si>
  <si>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</si>
  <si>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</si>
  <si>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</si>
  <si>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</si>
  <si>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</si>
  <si>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</si>
  <si>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</si>
  <si>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</si>
  <si>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</si>
  <si>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</si>
  <si>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</si>
  <si>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</si>
  <si>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</si>
  <si>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</si>
  <si>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</si>
  <si>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</si>
  <si>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</si>
  <si>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</si>
  <si>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</si>
  <si>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</si>
  <si>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</si>
  <si>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</si>
  <si>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</si>
  <si>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</si>
  <si>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</si>
  <si>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</si>
  <si>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</si>
  <si>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</si>
  <si>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</si>
  <si>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</si>
  <si>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</si>
  <si>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</si>
  <si>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</si>
  <si>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</si>
  <si>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</si>
  <si>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</si>
  <si>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</si>
  <si>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</si>
  <si>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</si>
  <si>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</si>
  <si>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</si>
  <si>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</si>
  <si>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</si>
  <si>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</si>
  <si>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</si>
  <si>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</si>
  <si>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</si>
  <si>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</si>
  <si>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</si>
  <si>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</si>
  <si>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</si>
  <si>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</si>
  <si>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</si>
  <si>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</si>
  <si>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</si>
  <si>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</si>
  <si>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</si>
  <si>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</si>
  <si>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</si>
  <si>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</si>
  <si>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</si>
  <si>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</si>
  <si>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</si>
  <si>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</si>
  <si>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</si>
  <si>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</si>
  <si>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</si>
  <si>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</si>
  <si>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</si>
  <si>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</si>
  <si>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</si>
  <si>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</si>
  <si>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</si>
  <si>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</si>
  <si>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</si>
  <si>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</si>
  <si>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</si>
  <si>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</si>
  <si>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</si>
  <si>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</si>
  <si>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</si>
  <si>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</si>
  <si>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</si>
  <si>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</si>
  <si>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</si>
  <si>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</si>
  <si>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</si>
  <si>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</si>
  <si>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</si>
  <si>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</si>
  <si>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</si>
  <si>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</si>
  <si>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</si>
  <si>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</si>
  <si>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</si>
  <si>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</si>
  <si>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</si>
  <si>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</si>
  <si>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</si>
  <si>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</si>
  <si>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</si>
  <si>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</si>
  <si>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</si>
  <si>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</si>
  <si>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</si>
  <si>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</si>
  <si>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</si>
  <si>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</si>
  <si>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</si>
  <si>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</si>
  <si>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</si>
  <si>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</si>
  <si>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</si>
  <si>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</si>
  <si>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</si>
  <si>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</si>
  <si>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</si>
  <si>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</si>
  <si>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</si>
  <si>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</si>
  <si>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</si>
  <si>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</si>
  <si>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</si>
  <si>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</si>
  <si>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</si>
  <si>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</si>
  <si>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</si>
  <si>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</si>
  <si>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</si>
  <si>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</si>
  <si>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</si>
  <si>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</si>
  <si>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</si>
  <si>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</si>
  <si>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</si>
  <si>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</si>
  <si>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</si>
  <si>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</si>
  <si>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</si>
  <si>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</si>
  <si>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</si>
  <si>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</si>
  <si>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</si>
  <si>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</si>
  <si>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</si>
  <si>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</si>
  <si>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</si>
  <si>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</si>
  <si>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</si>
  <si>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</si>
  <si>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</si>
  <si>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</si>
  <si>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</si>
  <si>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</si>
  <si>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</si>
  <si>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</si>
  <si>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</si>
  <si>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</si>
  <si>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</si>
  <si>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</si>
  <si>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</si>
  <si>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</si>
  <si>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</si>
  <si>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</si>
  <si>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</si>
  <si>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</si>
  <si>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</si>
  <si>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</si>
  <si>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</si>
  <si>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</si>
  <si>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</si>
  <si>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</si>
  <si>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</si>
  <si>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</si>
  <si>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</si>
  <si>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</si>
  <si>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</si>
  <si>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</si>
  <si>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</si>
  <si>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</si>
  <si>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</si>
  <si>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</si>
  <si>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</si>
  <si>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</si>
  <si>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</si>
  <si>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</si>
  <si>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</si>
  <si>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</si>
  <si>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</si>
  <si>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</si>
  <si>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</si>
  <si>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</si>
  <si>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</si>
  <si>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</si>
  <si>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</si>
  <si>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</si>
  <si>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</si>
  <si>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</si>
  <si>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</si>
  <si>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</si>
  <si>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</si>
  <si>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</si>
  <si>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</si>
  <si>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</si>
  <si>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</si>
  <si>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</si>
  <si>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</si>
  <si>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</si>
  <si>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</si>
  <si>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</si>
  <si>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</si>
  <si>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</si>
  <si>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</si>
  <si>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</si>
  <si>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</si>
  <si>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</si>
  <si>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</si>
  <si>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</si>
  <si>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</si>
  <si>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</si>
  <si>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</si>
  <si>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</si>
  <si>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</si>
  <si>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</si>
  <si>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</si>
  <si>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</si>
  <si>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</si>
  <si>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</si>
  <si>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</si>
  <si>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</si>
  <si>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</si>
  <si>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</si>
  <si>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</si>
  <si>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</si>
  <si>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</si>
  <si>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</si>
  <si>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</si>
  <si>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</si>
  <si>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</si>
  <si>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</si>
  <si>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</si>
  <si>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</si>
  <si>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</si>
  <si>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</si>
  <si>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</si>
  <si>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</si>
  <si>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</si>
  <si>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</si>
  <si>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</si>
  <si>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</si>
  <si>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</si>
  <si>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</si>
  <si>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</si>
  <si>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</si>
  <si>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</si>
  <si>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</si>
  <si>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</si>
  <si>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</si>
  <si>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</si>
  <si>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</si>
  <si>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</si>
  <si>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</si>
  <si>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</si>
  <si>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</si>
  <si>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</si>
  <si>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</si>
  <si>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</si>
  <si>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</si>
  <si>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</si>
  <si>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</si>
  <si>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</si>
  <si>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</si>
  <si>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</si>
  <si>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</si>
  <si>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</si>
  <si>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</si>
  <si>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</si>
  <si>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</si>
  <si>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</si>
  <si>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</si>
  <si>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</si>
  <si>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</si>
  <si>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</si>
  <si>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</si>
  <si>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</si>
  <si>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</si>
  <si>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</si>
  <si>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</si>
  <si>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</si>
  <si>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</si>
  <si>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</si>
  <si>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</si>
  <si>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</si>
  <si>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</si>
  <si>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</si>
  <si>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</si>
  <si>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</si>
  <si>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</si>
  <si>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</si>
  <si>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</si>
  <si>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</si>
  <si>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</si>
  <si>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</si>
  <si>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</si>
  <si>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</si>
  <si>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</si>
  <si>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</si>
  <si>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</si>
  <si>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</si>
  <si>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</si>
  <si>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</si>
  <si>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</si>
  <si>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</si>
  <si>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</si>
  <si>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</si>
  <si>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</si>
  <si>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</si>
  <si>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</si>
  <si>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</si>
  <si>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</si>
  <si>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</si>
  <si>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</si>
  <si>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</si>
  <si>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</si>
  <si>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</si>
  <si>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</si>
  <si>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</si>
  <si>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</si>
  <si>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</si>
  <si>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</si>
  <si>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</si>
  <si>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</si>
  <si>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</si>
  <si>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</si>
  <si>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</si>
  <si>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</si>
  <si>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</si>
  <si>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</si>
  <si>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</si>
  <si>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</si>
  <si>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</si>
  <si>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</si>
  <si>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</si>
  <si>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</si>
  <si>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</si>
  <si>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</si>
  <si>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</si>
  <si>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</si>
  <si>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</si>
  <si>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</si>
  <si>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</si>
  <si>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</si>
  <si>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</si>
  <si>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</si>
  <si>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</si>
  <si>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</si>
  <si>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</si>
  <si>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</si>
  <si>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</si>
  <si>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</si>
  <si>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</si>
  <si>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</si>
  <si>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</si>
  <si>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</si>
  <si>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</si>
  <si>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</si>
  <si>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</si>
  <si>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</si>
  <si>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</si>
  <si>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</si>
  <si>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</si>
  <si>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</si>
  <si>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</si>
  <si>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</si>
  <si>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</si>
  <si>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</si>
  <si>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</si>
  <si>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</si>
  <si>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</si>
  <si>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</si>
  <si>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</si>
  <si>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</si>
  <si>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</si>
  <si>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</si>
  <si>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</si>
  <si>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</si>
  <si>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</si>
  <si>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</si>
  <si>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</si>
  <si>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</si>
  <si>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</si>
  <si>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</si>
  <si>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</si>
  <si>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</si>
  <si>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</si>
  <si>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</si>
  <si>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</si>
  <si>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</si>
  <si>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</si>
  <si>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</si>
  <si>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</si>
  <si>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</si>
  <si>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</si>
  <si>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</si>
  <si>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</si>
  <si>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</si>
  <si>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</si>
  <si>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</si>
  <si>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</si>
  <si>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</si>
  <si>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</si>
  <si>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</si>
  <si>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</si>
  <si>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</si>
  <si>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</si>
  <si>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</si>
  <si>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</si>
  <si>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</si>
  <si>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</si>
  <si>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</si>
  <si>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</si>
  <si>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</si>
  <si>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</si>
  <si>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</si>
  <si>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</si>
  <si>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</si>
  <si>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</si>
  <si>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</si>
  <si>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</si>
  <si>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</si>
  <si>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</si>
  <si>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</si>
  <si>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</si>
  <si>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</si>
  <si>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</si>
  <si>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</si>
  <si>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</si>
  <si>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</si>
  <si>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</si>
  <si>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</si>
  <si>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</si>
  <si>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</si>
  <si>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</si>
  <si>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</si>
  <si>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</si>
  <si>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</si>
  <si>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</si>
  <si>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</si>
  <si>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</si>
  <si>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</si>
  <si>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</si>
  <si>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</si>
  <si>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</si>
  <si>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</si>
  <si>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</si>
  <si>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</si>
  <si>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</si>
  <si>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</si>
  <si>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</si>
  <si>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</si>
  <si>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</si>
  <si>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</si>
  <si>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</si>
  <si>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</si>
  <si>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</si>
  <si>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</si>
  <si>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</si>
  <si>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</si>
  <si>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</si>
  <si>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</si>
  <si>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</si>
  <si>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</si>
  <si>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</si>
  <si>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</si>
  <si>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</si>
  <si>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</si>
  <si>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</si>
  <si>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</si>
  <si>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</si>
  <si>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</si>
  <si>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</si>
  <si>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</si>
  <si>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</si>
  <si>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</si>
  <si>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</si>
  <si>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</si>
  <si>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</si>
  <si>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</si>
  <si>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</si>
  <si>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</si>
  <si>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</si>
  <si>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</si>
  <si>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</si>
  <si>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</si>
  <si>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</si>
  <si>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</si>
  <si>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</si>
  <si>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</si>
  <si>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</si>
  <si>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</si>
  <si>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</si>
  <si>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</si>
  <si>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</si>
  <si>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</si>
  <si>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</si>
  <si>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</si>
  <si>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</si>
  <si>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</si>
  <si>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</si>
  <si>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</si>
  <si>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</si>
  <si>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</si>
  <si>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</si>
  <si>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</si>
  <si>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</si>
  <si>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</si>
  <si>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</si>
  <si>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</si>
  <si>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</si>
  <si>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</si>
  <si>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</si>
  <si>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</si>
  <si>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</si>
  <si>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</si>
  <si>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</si>
  <si>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</si>
  <si>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</si>
  <si>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</si>
  <si>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</si>
  <si>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</si>
  <si>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</si>
  <si>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</si>
  <si>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</si>
  <si>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</si>
  <si>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</si>
  <si>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</si>
  <si>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</si>
  <si>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</si>
  <si>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</si>
  <si>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</si>
  <si>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</si>
  <si>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</si>
  <si>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</si>
  <si>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</si>
  <si>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</si>
  <si>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</si>
  <si>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</si>
  <si>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</si>
  <si>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</si>
  <si>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</si>
  <si>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</si>
  <si>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</si>
  <si>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</si>
  <si>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</si>
  <si>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</si>
  <si>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</si>
  <si>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</si>
  <si>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</si>
  <si>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</si>
  <si>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</si>
  <si>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</si>
  <si>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</si>
  <si>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</si>
  <si>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</si>
  <si>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</si>
  <si>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</si>
  <si>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</si>
  <si>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</si>
  <si>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</si>
  <si>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</si>
  <si>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</si>
  <si>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</si>
  <si>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</si>
  <si>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</si>
  <si>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</si>
  <si>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</si>
  <si>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</si>
  <si>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</si>
  <si>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</si>
  <si>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</si>
  <si>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</si>
  <si>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</si>
  <si>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</si>
  <si>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</si>
  <si>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</si>
  <si>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</si>
  <si>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</si>
  <si>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</si>
  <si>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</si>
  <si>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</si>
  <si>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</si>
  <si>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</si>
  <si>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</si>
  <si>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</si>
  <si>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</si>
  <si>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</si>
  <si>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</si>
  <si>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</si>
  <si>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</si>
  <si>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</si>
  <si>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</si>
  <si>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</si>
  <si>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</si>
  <si>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</si>
  <si>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</si>
  <si>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</si>
  <si>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</si>
  <si>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</si>
  <si>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</si>
  <si>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</si>
  <si>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</si>
  <si>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</si>
  <si>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</si>
  <si>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</si>
  <si>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</si>
  <si>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</si>
  <si>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</si>
  <si>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</si>
  <si>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</si>
  <si>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</si>
  <si>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</si>
  <si>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</si>
  <si>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</si>
  <si>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</si>
  <si>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</si>
  <si>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</si>
  <si>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</si>
  <si>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</si>
  <si>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</si>
  <si>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</si>
  <si>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</si>
  <si>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</si>
  <si>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</si>
  <si>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</si>
  <si>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</si>
  <si>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</si>
  <si>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</si>
  <si>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</si>
  <si>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</si>
  <si>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</si>
  <si>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</si>
  <si>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</si>
  <si>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</si>
  <si>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</si>
  <si>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</si>
  <si>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</si>
  <si>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</si>
  <si>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</si>
  <si>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</si>
  <si>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</si>
  <si>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</si>
  <si>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</si>
  <si>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</si>
  <si>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</si>
  <si>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</si>
  <si>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</si>
  <si>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</si>
  <si>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</si>
  <si>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</si>
  <si>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</si>
  <si>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</si>
  <si>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</si>
  <si>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</si>
  <si>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</si>
  <si>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</si>
  <si>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</si>
  <si>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</si>
  <si>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</si>
  <si>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</si>
  <si>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</si>
  <si>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</si>
  <si>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</si>
  <si>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</si>
  <si>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</si>
  <si>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</si>
  <si>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</si>
  <si>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</si>
  <si>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</si>
  <si>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</si>
  <si>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</si>
  <si>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</si>
  <si>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</si>
  <si>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</si>
  <si>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</si>
  <si>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</si>
  <si>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</si>
  <si>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</si>
  <si>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</si>
  <si>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</si>
  <si>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</si>
  <si>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</si>
  <si>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</si>
  <si>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</si>
  <si>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</si>
  <si>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</si>
  <si>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</si>
  <si>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</si>
  <si>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</si>
  <si>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</si>
  <si>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</si>
  <si>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</si>
  <si>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</si>
  <si>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</si>
  <si>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</si>
  <si>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</si>
  <si>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</si>
  <si>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</si>
  <si>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</si>
  <si>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</si>
  <si>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</si>
  <si>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</si>
  <si>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</si>
  <si>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</si>
  <si>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</si>
  <si>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</si>
  <si>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</si>
  <si>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</si>
  <si>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</si>
  <si>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</si>
  <si>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</si>
  <si>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</si>
  <si>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</si>
  <si>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</si>
  <si>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</si>
  <si>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</si>
  <si>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</si>
  <si>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</si>
  <si>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</si>
  <si>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</si>
  <si>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</si>
  <si>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</si>
  <si>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</si>
  <si>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</si>
  <si>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</si>
  <si>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</si>
  <si>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</si>
  <si>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</si>
  <si>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</si>
  <si>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</si>
  <si>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</si>
  <si>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</si>
  <si>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</si>
  <si>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</si>
  <si>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</si>
  <si>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</si>
  <si>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</si>
  <si>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</si>
  <si>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</si>
  <si>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</si>
  <si>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</si>
  <si>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</si>
  <si>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</si>
  <si>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</si>
  <si>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</si>
  <si>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</si>
  <si>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</si>
  <si>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</si>
  <si>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</si>
  <si>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</si>
  <si>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</si>
  <si>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</si>
  <si>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</si>
  <si>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</si>
  <si>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</si>
  <si>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</si>
  <si>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</si>
  <si>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</si>
  <si>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</si>
  <si>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</si>
  <si>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</si>
  <si>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</si>
  <si>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</si>
  <si>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</si>
  <si>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</si>
  <si>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</si>
  <si>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</si>
  <si>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</si>
  <si>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</si>
  <si>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</si>
  <si>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</si>
  <si>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</si>
  <si>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</si>
  <si>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</si>
  <si>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</si>
  <si>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</si>
  <si>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</si>
  <si>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</si>
  <si>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</si>
  <si>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</si>
  <si>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</si>
  <si>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</si>
  <si>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</si>
  <si>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</si>
  <si>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</si>
  <si>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</si>
  <si>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</si>
  <si>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</si>
  <si>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</si>
  <si>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</si>
  <si>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</si>
  <si>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</si>
  <si>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</si>
  <si>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</si>
  <si>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</si>
  <si>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</si>
  <si>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</si>
  <si>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</si>
  <si>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</si>
  <si>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</si>
  <si>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</si>
  <si>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</si>
  <si>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</si>
  <si>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</si>
  <si>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</si>
  <si>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</si>
  <si>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</si>
  <si>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</si>
  <si>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</si>
  <si>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</si>
  <si>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</si>
  <si>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</si>
  <si>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</si>
  <si>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</si>
  <si>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</si>
  <si>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</si>
  <si>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</si>
  <si>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</si>
  <si>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</si>
  <si>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</si>
  <si>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</si>
  <si>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</si>
  <si>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</si>
  <si>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</si>
  <si>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</si>
  <si>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</si>
  <si>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</si>
  <si>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</si>
  <si>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</si>
  <si>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</si>
  <si>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</si>
  <si>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</si>
  <si>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</si>
  <si>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</si>
  <si>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</si>
  <si>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</si>
  <si>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</si>
  <si>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</si>
  <si>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</si>
  <si>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</si>
  <si>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</si>
  <si>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</si>
  <si>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</si>
  <si>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</si>
  <si>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</si>
  <si>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</si>
  <si>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</si>
  <si>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</si>
  <si>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</si>
  <si>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</si>
  <si>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</si>
  <si>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</si>
  <si>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</si>
  <si>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</si>
  <si>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</si>
  <si>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</si>
  <si>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</si>
  <si>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</si>
  <si>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</si>
  <si>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</si>
  <si>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</si>
  <si>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</si>
  <si>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</si>
  <si>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</si>
  <si>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</si>
  <si>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</si>
  <si>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</si>
  <si>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</si>
  <si>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</si>
  <si>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</si>
  <si>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</si>
  <si>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</si>
  <si>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</si>
  <si>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</si>
  <si>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</si>
  <si>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</si>
  <si>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</si>
  <si>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</si>
  <si>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</si>
  <si>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</si>
  <si>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</si>
  <si>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</si>
  <si>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</si>
  <si>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</si>
  <si>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</si>
  <si>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</si>
  <si>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</si>
  <si>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</si>
  <si>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</si>
  <si>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</si>
  <si>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</si>
  <si>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</si>
  <si>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</si>
  <si>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</si>
  <si>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</si>
  <si>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</si>
  <si>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</si>
  <si>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</si>
  <si>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</si>
  <si>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</si>
  <si>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</si>
  <si>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</si>
  <si>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</si>
  <si>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</si>
  <si>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</si>
  <si>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</si>
  <si>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</si>
  <si>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</si>
  <si>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</si>
  <si>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</si>
  <si>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</si>
  <si>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</si>
  <si>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</si>
  <si>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</si>
  <si>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</si>
  <si>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</si>
  <si>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</si>
  <si>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</si>
  <si>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</si>
  <si>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</si>
  <si>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</si>
  <si>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</si>
  <si>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</si>
  <si>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</si>
  <si>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</si>
  <si>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</si>
  <si>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</si>
  <si>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</si>
  <si>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</si>
  <si>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</si>
  <si>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</si>
  <si>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</si>
  <si>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</si>
  <si>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</si>
  <si>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</si>
  <si>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</si>
  <si>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</si>
  <si>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</si>
  <si>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</si>
  <si>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</si>
  <si>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</si>
  <si>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</si>
  <si>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</si>
  <si>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</si>
  <si>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</si>
  <si>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</si>
  <si>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</si>
  <si>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</si>
  <si>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</si>
  <si>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</si>
  <si>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</si>
  <si>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</si>
  <si>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</si>
  <si>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</si>
  <si>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</si>
  <si>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</si>
  <si>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</si>
  <si>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</si>
  <si>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</si>
  <si>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</si>
  <si>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</si>
  <si>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</si>
  <si>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</si>
  <si>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</si>
  <si>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</si>
  <si>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</si>
  <si>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</si>
  <si>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</si>
  <si>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</si>
  <si>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</si>
  <si>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</si>
  <si>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</si>
  <si>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</si>
  <si>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</si>
  <si>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</si>
  <si>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</si>
  <si>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</si>
  <si>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</si>
  <si>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</si>
  <si>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</si>
  <si>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</si>
  <si>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</si>
  <si>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</si>
  <si>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</si>
  <si>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</si>
  <si>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</si>
  <si>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</si>
  <si>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</si>
  <si>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</si>
  <si>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</si>
  <si>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</si>
  <si>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</si>
  <si>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</si>
  <si>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</si>
  <si>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</si>
  <si>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</si>
  <si>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</si>
  <si>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</si>
  <si>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</si>
  <si>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</si>
  <si>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</si>
  <si>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</si>
  <si>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</si>
  <si>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</si>
  <si>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</si>
  <si>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</si>
  <si>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</si>
  <si>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</si>
  <si>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</si>
  <si>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</si>
  <si>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</si>
  <si>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</si>
  <si>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</si>
  <si>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</si>
  <si>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</si>
  <si>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</si>
  <si>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</si>
  <si>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</si>
  <si>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</si>
  <si>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</si>
  <si>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</si>
  <si>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</si>
  <si>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</si>
  <si>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</si>
  <si>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</si>
  <si>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</si>
  <si>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</si>
  <si>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</si>
  <si>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</si>
  <si>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</si>
  <si>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</si>
  <si>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</si>
  <si>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</si>
  <si>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</si>
  <si>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</si>
  <si>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</si>
  <si>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</si>
  <si>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</si>
  <si>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</si>
  <si>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</si>
  <si>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</si>
  <si>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</si>
  <si>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</si>
  <si>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</si>
  <si>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</si>
  <si>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</si>
  <si>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</si>
  <si>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</si>
  <si>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</si>
  <si>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</si>
  <si>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</si>
  <si>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</si>
  <si>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</si>
  <si>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</si>
  <si>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</si>
  <si>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</si>
  <si>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</si>
  <si>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</si>
  <si>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</si>
  <si>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</si>
  <si>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</si>
  <si>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</si>
  <si>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</si>
  <si>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</si>
  <si>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</si>
  <si>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</si>
  <si>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</si>
  <si>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</si>
  <si>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</si>
  <si>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</si>
  <si>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</si>
  <si>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</si>
  <si>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</si>
  <si>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</si>
  <si>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</si>
  <si>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</si>
  <si>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</si>
  <si>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</si>
  <si>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</si>
  <si>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</si>
  <si>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</si>
  <si>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</si>
  <si>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</si>
  <si>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</si>
  <si>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</si>
  <si>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</si>
  <si>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</si>
  <si>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</si>
  <si>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</si>
  <si>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</si>
  <si>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</si>
  <si>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</si>
  <si>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</si>
  <si>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</si>
  <si>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</si>
  <si>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</si>
  <si>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</si>
  <si>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</si>
  <si>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</si>
  <si>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</si>
  <si>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</si>
  <si>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</si>
  <si>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</si>
  <si>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</si>
  <si>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</si>
  <si>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</si>
  <si>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</si>
  <si>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</si>
  <si>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</si>
  <si>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</si>
  <si>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</si>
  <si>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</si>
  <si>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</si>
  <si>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</si>
  <si>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</si>
  <si>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</si>
  <si>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</si>
  <si>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</si>
  <si>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</si>
  <si>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</si>
  <si>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</si>
  <si>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</si>
  <si>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</si>
  <si>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</si>
  <si>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</si>
  <si>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</si>
  <si>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</si>
  <si>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</si>
  <si>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</si>
  <si>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</si>
  <si>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</si>
  <si>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</si>
  <si>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</si>
  <si>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</si>
  <si>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</si>
  <si>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</si>
  <si>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</si>
  <si>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</si>
  <si>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</si>
  <si>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</si>
  <si>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</si>
  <si>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</si>
  <si>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</si>
  <si>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</si>
  <si>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</si>
  <si>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</si>
  <si>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</si>
  <si>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</si>
  <si>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</si>
  <si>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</si>
  <si>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</si>
  <si>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</si>
  <si>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</si>
  <si>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</si>
  <si>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</si>
  <si>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</si>
  <si>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</si>
  <si>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</si>
  <si>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</si>
  <si>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</si>
  <si>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</si>
  <si>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</si>
  <si>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</si>
  <si>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</si>
  <si>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</si>
  <si>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</si>
  <si>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</si>
  <si>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</si>
  <si>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</si>
  <si>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</si>
  <si>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</si>
  <si>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</si>
  <si>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</si>
  <si>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</si>
  <si>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</si>
  <si>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</si>
  <si>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</si>
  <si>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</si>
  <si>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</si>
  <si>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</si>
  <si>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</si>
  <si>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</si>
  <si>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</si>
  <si>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</si>
  <si>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</si>
  <si>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</si>
  <si>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</si>
  <si>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</si>
  <si>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</si>
  <si>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</si>
  <si>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</si>
  <si>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</si>
  <si>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</si>
  <si>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</si>
  <si>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</si>
  <si>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</si>
  <si>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</si>
  <si>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</si>
  <si>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</si>
  <si>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</si>
  <si>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</si>
  <si>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</si>
  <si>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</si>
  <si>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</si>
  <si>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</si>
  <si>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</si>
  <si>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</si>
  <si>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</si>
  <si>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</si>
  <si>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</si>
  <si>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</si>
  <si>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</si>
  <si>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</si>
  <si>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</si>
  <si>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</si>
  <si>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</si>
  <si>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</si>
  <si>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</si>
  <si>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</si>
  <si>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</si>
  <si>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</si>
  <si>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</si>
  <si>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</si>
  <si>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</si>
  <si>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</si>
  <si>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</si>
  <si>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</si>
  <si>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</si>
  <si>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</si>
  <si>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</si>
  <si>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</si>
  <si>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</si>
  <si>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</si>
  <si>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</si>
  <si>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</si>
  <si>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</si>
  <si>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</si>
  <si>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</si>
  <si>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</si>
  <si>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</si>
  <si>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</si>
  <si>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</si>
  <si>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</si>
  <si>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</si>
  <si>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</si>
  <si>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</si>
  <si>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</si>
  <si>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</si>
  <si>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</si>
  <si>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</si>
  <si>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</si>
  <si>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</si>
  <si>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</si>
  <si>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</si>
  <si>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</si>
  <si>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</si>
  <si>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</si>
  <si>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</si>
  <si>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</si>
  <si>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</si>
  <si>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</si>
  <si>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</si>
  <si>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</si>
  <si>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</si>
  <si>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</si>
  <si>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</si>
  <si>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</si>
  <si>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</si>
  <si>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</si>
  <si>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</si>
  <si>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</si>
  <si>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</si>
  <si>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</si>
  <si>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</si>
  <si>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</si>
  <si>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</si>
  <si>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</si>
  <si>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</si>
  <si>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</si>
  <si>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</si>
  <si>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</si>
  <si>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</si>
  <si>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</si>
  <si>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</si>
  <si>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</si>
  <si>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</si>
  <si>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</si>
  <si>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</si>
  <si>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</si>
  <si>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</si>
  <si>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</si>
  <si>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</si>
  <si>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</si>
  <si>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</si>
  <si>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</si>
  <si>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</si>
  <si>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</si>
  <si>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</si>
  <si>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</si>
  <si>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</si>
  <si>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</si>
  <si>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</si>
  <si>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</si>
  <si>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</si>
  <si>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</si>
  <si>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</si>
  <si>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</si>
  <si>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</si>
  <si>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</si>
  <si>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</si>
  <si>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</si>
  <si>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</si>
  <si>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</si>
  <si>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</si>
  <si>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</si>
  <si>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</si>
  <si>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</si>
  <si>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</si>
  <si>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</si>
  <si>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</si>
  <si>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</si>
  <si>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</si>
  <si>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</si>
  <si>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</si>
  <si>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</si>
  <si>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</si>
  <si>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</si>
  <si>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</si>
  <si>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</si>
  <si>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</si>
  <si>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</si>
  <si>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</si>
  <si>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</si>
  <si>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</si>
  <si>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</si>
  <si>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</si>
  <si>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</si>
  <si>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</si>
  <si>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</si>
  <si>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</si>
  <si>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</si>
  <si>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</si>
  <si>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</si>
  <si>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</si>
  <si>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</si>
  <si>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</si>
  <si>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</si>
  <si>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</si>
  <si>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</si>
  <si>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</si>
  <si>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</si>
  <si>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</si>
  <si>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</si>
  <si>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</si>
  <si>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</si>
  <si>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</si>
  <si>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</si>
  <si>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</si>
  <si>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</si>
  <si>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</si>
  <si>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</si>
  <si>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</si>
  <si>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</si>
  <si>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</si>
  <si>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</si>
  <si>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</si>
  <si>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</si>
  <si>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</si>
  <si>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</si>
  <si>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</si>
  <si>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</si>
  <si>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</si>
  <si>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</si>
  <si>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</si>
  <si>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</si>
  <si>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</si>
  <si>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</si>
  <si>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</si>
  <si>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</si>
  <si>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</si>
  <si>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</si>
  <si>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</si>
  <si>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</si>
  <si>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</si>
  <si>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</si>
  <si>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</si>
  <si>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</si>
  <si>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</si>
  <si>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</si>
  <si>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</si>
  <si>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</si>
  <si>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</si>
  <si>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</si>
  <si>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</si>
  <si>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</si>
  <si>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</si>
  <si>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</si>
  <si>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</si>
  <si>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</si>
  <si>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</si>
  <si>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</si>
  <si>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</si>
  <si>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</si>
  <si>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</si>
  <si>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</si>
  <si>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</si>
  <si>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</si>
  <si>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</si>
  <si>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</si>
  <si>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</si>
  <si>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</si>
  <si>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</si>
  <si>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</si>
  <si>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</si>
  <si>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</si>
  <si>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</si>
  <si>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</si>
  <si>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</si>
  <si>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</si>
  <si>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</si>
  <si>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</si>
  <si>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</si>
  <si>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</si>
  <si>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</si>
  <si>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</si>
  <si>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</si>
  <si>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</si>
  <si>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</si>
  <si>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</si>
  <si>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</si>
  <si>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</si>
  <si>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</si>
  <si>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</si>
  <si>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</si>
  <si>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</si>
  <si>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</si>
  <si>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</si>
  <si>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</si>
  <si>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</si>
  <si>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</si>
  <si>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</si>
  <si>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</si>
  <si>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</si>
  <si>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</si>
  <si>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</si>
  <si>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</si>
  <si>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</si>
  <si>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</si>
  <si>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</si>
  <si>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</si>
  <si>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</si>
  <si>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</si>
  <si>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</si>
  <si>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</si>
  <si>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</si>
  <si>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</si>
  <si>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</si>
  <si>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</si>
  <si>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</si>
  <si>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</si>
  <si>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</si>
  <si>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</si>
  <si>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</si>
  <si>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</si>
  <si>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</si>
  <si>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</si>
  <si>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</si>
  <si>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</si>
  <si>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</si>
  <si>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</si>
  <si>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</si>
  <si>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</si>
  <si>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</si>
  <si>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</si>
  <si>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</si>
  <si>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</si>
  <si>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</si>
  <si>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</si>
  <si>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</si>
  <si>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</si>
  <si>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</si>
  <si>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</si>
  <si>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</si>
  <si>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</si>
  <si>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</si>
  <si>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</si>
  <si>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</si>
  <si>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</si>
  <si>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</si>
  <si>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</si>
  <si>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</si>
  <si>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</si>
  <si>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</si>
  <si>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</si>
  <si>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</si>
  <si>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</si>
  <si>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</si>
  <si>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</si>
  <si>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</si>
  <si>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</si>
  <si>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</si>
  <si>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</si>
  <si>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</si>
  <si>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</si>
  <si>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</si>
  <si>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</si>
  <si>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</si>
  <si>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</si>
  <si>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</si>
  <si>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</si>
  <si>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</si>
  <si>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</si>
  <si>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</si>
  <si>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</si>
  <si>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</si>
  <si>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</si>
  <si>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</si>
  <si>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</si>
  <si>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</si>
  <si>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</si>
  <si>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</si>
  <si>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</si>
  <si>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</si>
  <si>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</si>
  <si>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</si>
  <si>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</si>
  <si>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</si>
  <si>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</si>
  <si>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</si>
  <si>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</si>
  <si>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</si>
  <si>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</si>
  <si>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</si>
  <si>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</si>
  <si>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</si>
  <si>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</si>
  <si>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</si>
  <si>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</si>
  <si>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</si>
  <si>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</si>
  <si>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</si>
  <si>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</si>
  <si>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</si>
  <si>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</si>
  <si>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</si>
  <si>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</si>
  <si>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</si>
  <si>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</si>
  <si>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</si>
  <si>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</si>
  <si>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</si>
  <si>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</si>
  <si>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</si>
  <si>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</si>
  <si>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</si>
  <si>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</si>
  <si>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</si>
  <si>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</si>
  <si>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</si>
  <si>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</si>
  <si>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</si>
  <si>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</si>
  <si>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</si>
  <si>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</si>
  <si>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</si>
  <si>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</si>
  <si>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</si>
  <si>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</si>
  <si>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</si>
  <si>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</si>
  <si>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</si>
  <si>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</si>
  <si>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</si>
  <si>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</si>
  <si>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</si>
  <si>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</si>
  <si>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</si>
  <si>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</si>
  <si>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</si>
  <si>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</si>
  <si>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</si>
  <si>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</si>
  <si>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</si>
  <si>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</si>
  <si>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</si>
  <si>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</si>
  <si>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</si>
  <si>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</si>
  <si>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</si>
  <si>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</si>
  <si>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</si>
  <si>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</si>
  <si>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</si>
  <si>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</si>
  <si>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</si>
  <si>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</si>
  <si>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</si>
  <si>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</si>
  <si>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</si>
  <si>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</si>
  <si>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</si>
  <si>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</si>
  <si>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</si>
  <si>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</si>
  <si>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</si>
  <si>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</si>
  <si>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</si>
  <si>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</si>
  <si>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</si>
  <si>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</si>
  <si>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</si>
  <si>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</si>
  <si>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</si>
  <si>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</si>
  <si>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</si>
  <si>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</si>
  <si>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</si>
  <si>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</si>
  <si>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</si>
  <si>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</si>
  <si>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</si>
  <si>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</si>
  <si>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</si>
  <si>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</si>
  <si>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</si>
  <si>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</si>
  <si>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</si>
  <si>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</si>
  <si>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</si>
  <si>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</si>
  <si>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</si>
  <si>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</si>
  <si>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</si>
  <si>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</si>
  <si>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</si>
  <si>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</si>
  <si>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</si>
  <si>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</si>
  <si>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</si>
  <si>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</si>
  <si>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</si>
  <si>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</si>
  <si>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</si>
  <si>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</si>
  <si>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</si>
  <si>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</si>
  <si>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</si>
  <si>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</si>
  <si>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</si>
  <si>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</si>
  <si>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</si>
  <si>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</si>
  <si>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</si>
  <si>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</si>
  <si>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</si>
  <si>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</si>
  <si>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</si>
  <si>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</si>
  <si>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</si>
  <si>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</si>
  <si>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</si>
  <si>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</si>
  <si>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</si>
  <si>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</si>
  <si>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</si>
  <si>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</si>
  <si>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</si>
  <si>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</si>
  <si>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</si>
  <si>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</si>
  <si>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</si>
  <si>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</si>
  <si>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</si>
  <si>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</si>
  <si>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</si>
  <si>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</si>
  <si>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</si>
  <si>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</si>
  <si>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</si>
  <si>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</si>
  <si>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</si>
  <si>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</si>
  <si>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</si>
  <si>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</si>
  <si>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</si>
  <si>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</si>
  <si>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</si>
  <si>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</si>
  <si>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</si>
  <si>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</si>
  <si>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</si>
  <si>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</si>
  <si>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</si>
  <si>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</si>
  <si>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</si>
  <si>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</si>
  <si>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</si>
  <si>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</si>
  <si>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</si>
  <si>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</si>
  <si>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</si>
  <si>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</si>
  <si>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</si>
  <si>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</si>
  <si>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</si>
  <si>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</si>
  <si>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</si>
  <si>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</si>
  <si>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</si>
  <si>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</si>
  <si>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</si>
  <si>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</si>
  <si>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</si>
  <si>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</si>
  <si>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</si>
  <si>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</si>
  <si>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</si>
  <si>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</si>
  <si>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</si>
  <si>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</si>
  <si>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</si>
  <si>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</si>
  <si>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</si>
  <si>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</si>
  <si>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</si>
  <si>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</si>
  <si>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</si>
  <si>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</si>
  <si>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</si>
  <si>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</si>
  <si>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</si>
  <si>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</si>
  <si>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</si>
  <si>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</si>
  <si>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</si>
  <si>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</si>
  <si>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</si>
  <si>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</si>
  <si>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</si>
  <si>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</si>
  <si>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</si>
  <si>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</si>
  <si>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</si>
  <si>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</si>
  <si>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</si>
  <si>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</si>
  <si>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</si>
  <si>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</si>
  <si>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</si>
  <si>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</si>
  <si>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</si>
  <si>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</si>
  <si>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</si>
  <si>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</si>
  <si>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</si>
  <si>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</si>
  <si>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</si>
  <si>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</si>
  <si>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</si>
  <si>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</si>
  <si>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</si>
  <si>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</si>
  <si>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</si>
  <si>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</si>
  <si>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</si>
  <si>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</si>
  <si>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</si>
  <si>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</si>
  <si>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</si>
  <si>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</si>
  <si>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</si>
  <si>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</si>
  <si>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</si>
  <si>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</si>
  <si>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</si>
  <si>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</si>
  <si>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</si>
  <si>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</si>
  <si>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</si>
  <si>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</si>
  <si>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</si>
  <si>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</si>
  <si>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</si>
  <si>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</si>
  <si>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</si>
  <si>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</si>
  <si>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</si>
  <si>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</si>
  <si>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</si>
  <si>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</si>
  <si>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</si>
  <si>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</si>
  <si>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</si>
  <si>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</si>
  <si>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</si>
  <si>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</si>
  <si>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</si>
  <si>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</si>
  <si>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</si>
  <si>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</si>
  <si>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</si>
  <si>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</si>
  <si>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</si>
  <si>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</si>
  <si>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</si>
  <si>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</si>
  <si>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</si>
  <si>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</si>
  <si>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</si>
  <si>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</si>
  <si>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</si>
  <si>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</si>
  <si>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</si>
  <si>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</si>
  <si>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</si>
  <si>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</si>
  <si>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</si>
  <si>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</si>
  <si>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</si>
  <si>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</si>
  <si>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</si>
  <si>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</si>
  <si>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</si>
  <si>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</si>
  <si>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</si>
  <si>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</si>
  <si>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</si>
  <si>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</si>
  <si>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</si>
  <si>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</si>
  <si>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</si>
  <si>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</si>
  <si>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</si>
  <si>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</si>
  <si>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</si>
  <si>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</si>
  <si>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</si>
  <si>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</si>
  <si>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</si>
  <si>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</si>
  <si>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</si>
  <si>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</si>
  <si>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</si>
  <si>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</si>
  <si>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</si>
  <si>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</si>
  <si>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</si>
  <si>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</si>
  <si>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</si>
  <si>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</si>
  <si>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</si>
  <si>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</si>
  <si>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</si>
  <si>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</si>
  <si>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</si>
  <si>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</si>
  <si>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</si>
  <si>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</si>
  <si>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</si>
  <si>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</si>
  <si>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</si>
  <si>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</si>
  <si>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</si>
  <si>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</si>
  <si>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</si>
  <si>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</si>
  <si>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</si>
  <si>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</si>
  <si>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</si>
  <si>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</si>
  <si>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</si>
  <si>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</si>
  <si>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</si>
  <si>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</si>
  <si>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</si>
  <si>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</si>
  <si>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</si>
  <si>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</si>
  <si>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</si>
  <si>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</si>
  <si>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</si>
  <si>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</si>
  <si>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</si>
  <si>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</si>
  <si>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</si>
  <si>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</si>
  <si>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</si>
  <si>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</si>
  <si>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</si>
  <si>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</si>
  <si>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</si>
  <si>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</si>
  <si>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</si>
  <si>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</si>
  <si>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</si>
  <si>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</si>
  <si>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</si>
  <si>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</si>
  <si>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</si>
  <si>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</si>
  <si>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</si>
  <si>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</si>
  <si>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</si>
  <si>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</si>
  <si>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</si>
  <si>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</si>
  <si>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</si>
  <si>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</si>
  <si>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</si>
  <si>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</si>
  <si>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</si>
  <si>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</si>
  <si>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</si>
  <si>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</si>
  <si>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</si>
  <si>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</si>
  <si>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</si>
  <si>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</si>
  <si>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</si>
  <si>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</si>
  <si>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</si>
  <si>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</si>
  <si>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</si>
  <si>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</si>
  <si>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</si>
  <si>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</si>
  <si>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</si>
  <si>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</si>
  <si>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</si>
  <si>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</si>
  <si>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</si>
  <si>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</si>
  <si>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</si>
  <si>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</si>
  <si>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</si>
  <si>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</si>
  <si>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</si>
  <si>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</si>
  <si>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</si>
  <si>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</si>
  <si>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</si>
  <si>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</si>
  <si>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</si>
  <si>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</si>
  <si>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</si>
  <si>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</si>
  <si>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</si>
  <si>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</si>
  <si>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</si>
  <si>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</si>
  <si>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</si>
  <si>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</si>
  <si>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</si>
  <si>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</si>
  <si>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</si>
  <si>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</si>
  <si>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</si>
  <si>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</si>
  <si>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</si>
  <si>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</si>
  <si>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</si>
  <si>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</si>
  <si>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</si>
  <si>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</si>
  <si>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</si>
  <si>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</si>
  <si>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</si>
  <si>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</si>
  <si>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</si>
  <si>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</si>
  <si>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</si>
  <si>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</si>
  <si>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</si>
  <si>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</si>
  <si>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</si>
  <si>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</si>
  <si>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</si>
  <si>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</si>
  <si>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</si>
  <si>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</si>
  <si>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</si>
  <si>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</si>
  <si>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</si>
  <si>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</si>
  <si>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</si>
  <si>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</si>
  <si>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</si>
  <si>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</si>
  <si>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</si>
  <si>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</si>
  <si>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</si>
  <si>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</si>
  <si>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</si>
  <si>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</si>
  <si>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</si>
  <si>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</si>
  <si>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</si>
  <si>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</si>
  <si>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</si>
  <si>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</si>
  <si>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</si>
  <si>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</si>
  <si>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</si>
  <si>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</si>
  <si>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</si>
  <si>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</si>
  <si>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</si>
  <si>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</si>
  <si>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</si>
  <si>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</si>
  <si>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</si>
  <si>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</si>
  <si>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</si>
  <si>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</si>
  <si>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</si>
  <si>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</si>
  <si>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</si>
  <si>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</si>
  <si>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</si>
  <si>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</si>
  <si>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</si>
  <si>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</si>
  <si>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</si>
  <si>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</si>
  <si>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</si>
  <si>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</si>
  <si>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</si>
  <si>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</si>
  <si>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</si>
  <si>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</si>
  <si>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</si>
  <si>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</si>
  <si>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</si>
  <si>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</si>
  <si>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</si>
  <si>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</si>
  <si>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</si>
  <si>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</si>
  <si>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</si>
  <si>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</si>
  <si>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</si>
  <si>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</si>
  <si>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</si>
  <si>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</si>
  <si>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</si>
  <si>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</si>
  <si>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</si>
  <si>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</si>
  <si>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</si>
  <si>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</si>
  <si>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</si>
  <si>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</si>
  <si>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</si>
  <si>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</si>
  <si>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</si>
  <si>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</si>
  <si>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</si>
  <si>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</si>
  <si>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</si>
  <si>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</si>
  <si>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</si>
  <si>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</si>
  <si>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</si>
  <si>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</si>
  <si>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</si>
  <si>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</si>
  <si>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</si>
  <si>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</si>
  <si>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</si>
  <si>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</si>
  <si>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</si>
  <si>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</si>
  <si>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</si>
  <si>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</si>
  <si>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</si>
  <si>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</si>
  <si>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</si>
  <si>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</si>
  <si>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</si>
  <si>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</si>
  <si>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</si>
  <si>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</si>
  <si>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</si>
  <si>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</si>
  <si>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</si>
  <si>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</si>
  <si>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</si>
  <si>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</si>
  <si>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</si>
  <si>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</si>
  <si>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</si>
  <si>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</si>
  <si>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</si>
  <si>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</si>
  <si>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</si>
  <si>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</si>
  <si>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</si>
  <si>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</si>
  <si>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</si>
  <si>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</si>
  <si>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</si>
  <si>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</si>
  <si>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</si>
  <si>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</si>
  <si>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</si>
  <si>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</si>
  <si>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</si>
  <si>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</si>
  <si>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</si>
  <si>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</si>
  <si>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</si>
  <si>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</si>
  <si>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</si>
  <si>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</si>
  <si>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</si>
  <si>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</si>
  <si>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</si>
  <si>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</si>
  <si>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</si>
  <si>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</si>
  <si>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</si>
  <si>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</si>
  <si>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</si>
  <si>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</si>
  <si>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</si>
  <si>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</si>
  <si>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</si>
  <si>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</si>
  <si>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</si>
  <si>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</si>
  <si>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</si>
  <si>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</si>
  <si>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</si>
  <si>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</si>
  <si>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</si>
  <si>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</si>
  <si>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</si>
  <si>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</si>
  <si>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</si>
  <si>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</si>
  <si>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</si>
  <si>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</si>
  <si>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</si>
  <si>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</si>
  <si>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</si>
  <si>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</si>
  <si>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</si>
  <si>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</si>
  <si>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</si>
  <si>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</si>
  <si>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</si>
  <si>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</si>
  <si>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</si>
  <si>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</si>
  <si>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</si>
  <si>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</si>
  <si>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</si>
  <si>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</si>
  <si>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</si>
  <si>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</si>
  <si>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</si>
  <si>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</si>
  <si>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</si>
  <si>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</si>
  <si>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</si>
  <si>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</si>
  <si>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</si>
  <si>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</si>
  <si>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</si>
  <si>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</si>
  <si>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</si>
  <si>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</si>
  <si>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</si>
  <si>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</si>
  <si>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</si>
  <si>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</si>
  <si>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</si>
  <si>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</si>
  <si>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</si>
  <si>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</si>
  <si>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</si>
  <si>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</si>
  <si>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</si>
  <si>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</si>
  <si>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</si>
  <si>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</si>
  <si>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</si>
  <si>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</si>
  <si>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</si>
  <si>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</si>
  <si>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</si>
  <si>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</si>
  <si>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</si>
  <si>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</si>
  <si>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</si>
  <si>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</si>
  <si>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</si>
  <si>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</si>
  <si>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</si>
  <si>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</si>
  <si>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</si>
  <si>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</si>
  <si>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</si>
  <si>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</si>
  <si>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</si>
  <si>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</si>
  <si>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</si>
  <si>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</si>
  <si>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</si>
  <si>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</si>
  <si>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</si>
  <si>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</si>
  <si>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</si>
  <si>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</si>
  <si>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</si>
  <si>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</si>
  <si>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</si>
  <si>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</si>
  <si>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</si>
  <si>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</si>
  <si>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</si>
  <si>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</si>
  <si>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</si>
  <si>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</si>
  <si>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</si>
  <si>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</si>
  <si>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</si>
  <si>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</si>
  <si>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</si>
  <si>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</si>
  <si>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</si>
  <si>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</si>
  <si>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</si>
  <si>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</si>
  <si>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</si>
  <si>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</si>
  <si>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</si>
  <si>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</si>
  <si>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</si>
  <si>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</si>
  <si>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</si>
  <si>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</si>
  <si>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</si>
  <si>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</si>
  <si>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</si>
  <si>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</si>
  <si>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</si>
  <si>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</si>
  <si>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</si>
  <si>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</si>
  <si>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</si>
  <si>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</si>
  <si>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</si>
  <si>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</si>
  <si>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</si>
  <si>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</si>
  <si>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</si>
  <si>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</si>
  <si>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</si>
  <si>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</si>
  <si>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</si>
  <si>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</si>
  <si>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</si>
  <si>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</si>
  <si>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</si>
  <si>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</si>
  <si>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</si>
  <si>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</si>
  <si>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</si>
  <si>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</si>
  <si>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</si>
  <si>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</si>
  <si>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</si>
  <si>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</si>
  <si>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</si>
  <si>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</si>
  <si>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</si>
  <si>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</si>
  <si>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</si>
  <si>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</si>
  <si>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</si>
  <si>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</si>
  <si>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</si>
  <si>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</si>
  <si>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</si>
  <si>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</si>
  <si>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</si>
  <si>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</si>
  <si>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</si>
  <si>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</si>
  <si>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</si>
  <si>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</si>
  <si>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</si>
  <si>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</si>
  <si>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</si>
  <si>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</si>
  <si>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</si>
  <si>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</si>
  <si>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</si>
  <si>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</si>
  <si>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</si>
  <si>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</si>
  <si>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</si>
  <si>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</si>
  <si>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</si>
  <si>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</si>
  <si>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</si>
  <si>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</si>
  <si>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</si>
  <si>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</si>
  <si>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</si>
  <si>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</si>
  <si>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</si>
  <si>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</si>
  <si>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</si>
  <si>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</si>
  <si>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</si>
  <si>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</si>
  <si>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</si>
  <si>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</si>
  <si>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</si>
  <si>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</si>
  <si>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</si>
  <si>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</si>
  <si>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</si>
  <si>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</si>
  <si>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</si>
  <si>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</si>
  <si>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</si>
  <si>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</si>
  <si>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</si>
  <si>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</si>
  <si>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</si>
  <si>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</si>
  <si>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</si>
  <si>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</si>
  <si>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</si>
  <si>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</si>
  <si>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</si>
  <si>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</si>
  <si>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</si>
  <si>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</si>
  <si>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</si>
  <si>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</si>
  <si>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</si>
  <si>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</si>
  <si>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</si>
  <si>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</si>
  <si>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</si>
  <si>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</si>
  <si>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</si>
  <si>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</si>
  <si>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</si>
  <si>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</si>
  <si>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</si>
  <si>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</si>
  <si>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</si>
  <si>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</si>
  <si>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</si>
  <si>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</si>
  <si>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</si>
  <si>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</si>
  <si>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</si>
  <si>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</si>
  <si>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</si>
  <si>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</si>
  <si>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</si>
  <si>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</si>
  <si>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</si>
  <si>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</si>
  <si>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</si>
  <si>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</si>
  <si>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</si>
  <si>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</si>
  <si>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</si>
  <si>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</si>
  <si>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</si>
  <si>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</si>
  <si>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</si>
  <si>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</si>
  <si>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</si>
  <si>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</si>
  <si>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</si>
  <si>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</si>
  <si>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</si>
  <si>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</si>
  <si>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</si>
  <si>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</si>
  <si>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</si>
  <si>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</si>
  <si>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</si>
  <si>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</si>
  <si>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</si>
  <si>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</si>
  <si>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</si>
  <si>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</si>
  <si>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</si>
  <si>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</si>
  <si>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</si>
  <si>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</si>
  <si>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</si>
  <si>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</si>
  <si>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</si>
  <si>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</si>
  <si>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</si>
  <si>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</si>
  <si>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</si>
  <si>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</si>
  <si>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</si>
  <si>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</si>
  <si>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</si>
  <si>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</si>
  <si>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</si>
  <si>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</si>
  <si>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</si>
  <si>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</si>
  <si>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</si>
  <si>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</si>
  <si>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</si>
  <si>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</si>
  <si>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</si>
  <si>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</si>
  <si>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</si>
  <si>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</si>
  <si>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</si>
  <si>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</si>
  <si>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</si>
  <si>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</si>
  <si>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</si>
  <si>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</si>
  <si>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</si>
  <si>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</si>
  <si>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</si>
  <si>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</si>
  <si>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</si>
  <si>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</si>
  <si>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</si>
  <si>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</si>
  <si>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</si>
  <si>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</si>
  <si>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</si>
  <si>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</si>
  <si>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</si>
  <si>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</si>
  <si>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</si>
  <si>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</si>
  <si>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</si>
  <si>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</si>
  <si>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</si>
  <si>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</si>
  <si>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</si>
  <si>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</si>
  <si>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</si>
  <si>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</si>
  <si>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</si>
  <si>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</si>
  <si>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</si>
  <si>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</si>
  <si>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</si>
  <si>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</si>
  <si>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</si>
  <si>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</si>
  <si>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</si>
  <si>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</si>
  <si>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</si>
  <si>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</si>
  <si>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</si>
  <si>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</si>
  <si>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</si>
  <si>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</si>
  <si>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</si>
  <si>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</si>
  <si>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</si>
  <si>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</si>
  <si>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</si>
  <si>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</si>
  <si>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</si>
  <si>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</si>
  <si>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</si>
  <si>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</si>
  <si>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</si>
  <si>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</si>
  <si>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</si>
  <si>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</si>
  <si>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</si>
  <si>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</si>
  <si>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</si>
  <si>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</si>
  <si>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</si>
  <si>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</si>
  <si>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</si>
  <si>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</si>
  <si>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</si>
  <si>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</si>
  <si>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</si>
  <si>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</si>
  <si>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</si>
  <si>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</si>
  <si>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</si>
  <si>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</si>
  <si>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</si>
  <si>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</si>
  <si>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</si>
  <si>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</si>
  <si>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</si>
  <si>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</si>
  <si>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</si>
  <si>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</si>
  <si>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</si>
  <si>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</si>
  <si>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</si>
  <si>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</si>
  <si>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</si>
  <si>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</si>
  <si>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</si>
  <si>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</si>
  <si>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</si>
  <si>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</si>
  <si>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</si>
  <si>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</si>
  <si>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</si>
  <si>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</si>
  <si>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</si>
  <si>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</si>
  <si>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</si>
  <si>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</si>
  <si>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</si>
  <si>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</si>
  <si>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</si>
  <si>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</si>
  <si>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</si>
  <si>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</si>
  <si>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</si>
  <si>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</si>
  <si>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</si>
  <si>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</si>
  <si>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</si>
  <si>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</si>
  <si>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</si>
  <si>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</si>
  <si>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</si>
  <si>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</si>
  <si>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</si>
  <si>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</si>
  <si>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</si>
  <si>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</si>
  <si>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</si>
  <si>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</si>
  <si>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</si>
  <si>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</si>
  <si>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</si>
  <si>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</si>
  <si>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</si>
  <si>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</si>
  <si>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</si>
  <si>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</si>
  <si>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</si>
  <si>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</si>
  <si>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</si>
  <si>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</si>
  <si>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</si>
  <si>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</si>
  <si>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</si>
  <si>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</si>
  <si>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</si>
  <si>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</si>
  <si>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</si>
  <si>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</si>
  <si>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</si>
  <si>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</si>
  <si>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</si>
  <si>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</si>
  <si>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</si>
  <si>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</si>
  <si>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</si>
  <si>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</si>
  <si>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</si>
  <si>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</si>
  <si>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</si>
  <si>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</si>
  <si>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</si>
  <si>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</si>
  <si>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</si>
  <si>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</si>
  <si>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</si>
  <si>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</si>
  <si>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</si>
  <si>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</si>
  <si>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</si>
  <si>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</si>
  <si>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</si>
  <si>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</si>
  <si>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</si>
  <si>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</si>
  <si>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</si>
  <si>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</si>
  <si>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</si>
  <si>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</si>
  <si>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</si>
  <si>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</si>
  <si>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</si>
  <si>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</si>
  <si>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</si>
  <si>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</si>
  <si>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</si>
  <si>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</si>
  <si>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</si>
  <si>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</si>
  <si>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</si>
  <si>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</si>
  <si>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</si>
  <si>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</si>
  <si>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</si>
  <si>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</si>
  <si>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</si>
  <si>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</si>
  <si>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</si>
  <si>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</si>
  <si>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</si>
  <si>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</si>
  <si>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</si>
  <si>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</si>
  <si>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</si>
  <si>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</si>
  <si>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</si>
  <si>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</si>
  <si>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</si>
  <si>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</si>
  <si>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</si>
  <si>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</si>
  <si>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</si>
  <si>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</si>
  <si>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</si>
  <si>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</si>
  <si>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</si>
  <si>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</si>
  <si>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</si>
  <si>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</si>
  <si>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</si>
  <si>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</si>
  <si>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</si>
  <si>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</si>
  <si>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</si>
  <si>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</si>
  <si>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</si>
  <si>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</si>
  <si>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</si>
  <si>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</si>
  <si>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</si>
  <si>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</si>
  <si>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</si>
  <si>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</si>
  <si>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</si>
  <si>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</si>
  <si>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</si>
  <si>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</si>
  <si>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</si>
  <si>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</si>
  <si>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</si>
  <si>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</si>
  <si>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</si>
  <si>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</si>
  <si>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</si>
  <si>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</si>
  <si>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</si>
  <si>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</si>
  <si>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</si>
  <si>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</si>
  <si>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</si>
  <si>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</si>
  <si>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</si>
  <si>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</si>
  <si>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</si>
  <si>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</si>
  <si>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</si>
  <si>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</si>
  <si>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</si>
  <si>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</si>
  <si>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</si>
  <si>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</si>
  <si>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</si>
  <si>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</si>
  <si>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</si>
  <si>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</si>
  <si>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</si>
  <si>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</si>
  <si>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</si>
  <si>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</si>
  <si>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</si>
  <si>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</si>
  <si>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</si>
  <si>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</si>
  <si>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</si>
  <si>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</si>
  <si>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</si>
  <si>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</si>
  <si>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</si>
  <si>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</si>
  <si>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</si>
  <si>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</si>
  <si>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</si>
  <si>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</si>
  <si>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</si>
  <si>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</si>
  <si>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</si>
  <si>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</si>
  <si>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</si>
  <si>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</si>
  <si>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</si>
  <si>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</si>
  <si>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</si>
  <si>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</si>
  <si>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</si>
  <si>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</si>
  <si>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</si>
  <si>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</si>
  <si>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</si>
  <si>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</si>
  <si>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</si>
  <si>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</si>
  <si>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</si>
  <si>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</si>
  <si>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</si>
  <si>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</si>
  <si>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</si>
  <si>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</si>
  <si>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</si>
  <si>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</si>
  <si>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</si>
  <si>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</si>
  <si>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</si>
  <si>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</si>
  <si>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</si>
  <si>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</si>
  <si>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</si>
  <si>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</si>
  <si>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</si>
  <si>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</si>
  <si>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</si>
  <si>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</si>
  <si>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</si>
  <si>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</si>
  <si>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</si>
  <si>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</si>
  <si>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</si>
  <si>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</si>
  <si>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</si>
  <si>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</si>
  <si>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</si>
  <si>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</si>
  <si>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</si>
  <si>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</si>
  <si>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</si>
  <si>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</si>
  <si>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</si>
  <si>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</si>
  <si>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</si>
  <si>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</si>
  <si>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</si>
  <si>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</si>
  <si>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</si>
  <si>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</si>
  <si>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</si>
  <si>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</si>
  <si>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</si>
  <si>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</si>
  <si>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</si>
  <si>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</si>
  <si>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</si>
  <si>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</si>
  <si>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</si>
  <si>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</si>
  <si>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</si>
  <si>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</si>
  <si>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</si>
  <si>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</si>
  <si>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</si>
  <si>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</si>
  <si>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</si>
  <si>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</si>
  <si>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</si>
  <si>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</si>
  <si>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</si>
  <si>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</si>
  <si>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</si>
  <si>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</si>
  <si>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</si>
  <si>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</si>
  <si>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</si>
  <si>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</si>
  <si>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</si>
  <si>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</si>
  <si>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</si>
  <si>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</si>
  <si>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</si>
  <si>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</si>
  <si>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</si>
  <si>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</si>
  <si>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</si>
  <si>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</si>
  <si>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</si>
  <si>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</si>
  <si>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</si>
  <si>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</si>
  <si>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</si>
  <si>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</si>
  <si>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</si>
  <si>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</si>
  <si>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</si>
  <si>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</si>
  <si>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</si>
  <si>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</si>
  <si>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</si>
  <si>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</si>
  <si>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</si>
  <si>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</si>
  <si>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</si>
  <si>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</si>
  <si>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</si>
  <si>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</si>
  <si>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</si>
  <si>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</si>
  <si>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</si>
  <si>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</si>
  <si>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</si>
  <si>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</si>
  <si>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</si>
  <si>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</si>
  <si>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</si>
  <si>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</si>
  <si>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</si>
  <si>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</si>
  <si>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</si>
  <si>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</si>
  <si>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</si>
  <si>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</si>
  <si>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</si>
  <si>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</si>
  <si>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</si>
  <si>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</si>
  <si>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</si>
  <si>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</si>
  <si>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</si>
  <si>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</si>
  <si>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</si>
  <si>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</si>
  <si>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</si>
  <si>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</si>
  <si>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</si>
  <si>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</si>
  <si>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</si>
  <si>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</si>
  <si>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</si>
  <si>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</si>
  <si>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</si>
  <si>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</si>
  <si>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</si>
  <si>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</si>
  <si>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</si>
  <si>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</si>
  <si>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</si>
  <si>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</si>
  <si>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</si>
  <si>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</si>
  <si>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</si>
  <si>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</si>
  <si>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</si>
  <si>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</si>
  <si>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</si>
  <si>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</si>
  <si>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</si>
  <si>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</si>
  <si>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</si>
  <si>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</si>
  <si>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</si>
  <si>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</si>
  <si>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</si>
  <si>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</si>
  <si>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</si>
  <si>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</si>
  <si>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</si>
  <si>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</si>
  <si>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</si>
  <si>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</si>
  <si>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</si>
  <si>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</si>
  <si>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</si>
  <si>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</si>
  <si>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</si>
  <si>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</si>
  <si>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</si>
  <si>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</si>
  <si>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</si>
  <si>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</si>
  <si>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</si>
  <si>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</si>
  <si>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</si>
  <si>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</si>
  <si>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</si>
  <si>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</si>
  <si>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</si>
  <si>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</si>
  <si>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</si>
  <si>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</si>
  <si>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</si>
  <si>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</si>
  <si>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</si>
  <si>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</si>
  <si>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</si>
  <si>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</si>
  <si>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</si>
  <si>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</si>
  <si>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</si>
  <si>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</si>
  <si>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</si>
  <si>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</si>
  <si>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</si>
  <si>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</si>
  <si>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</si>
  <si>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</si>
  <si>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</si>
  <si>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</si>
  <si>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</si>
  <si>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</si>
  <si>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</si>
  <si>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</si>
  <si>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</si>
  <si>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</si>
  <si>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</si>
  <si>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</si>
  <si>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</si>
  <si>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</si>
  <si>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</si>
  <si>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</si>
  <si>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</si>
  <si>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</si>
  <si>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</si>
  <si>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</si>
  <si>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</si>
  <si>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</si>
  <si>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</si>
  <si>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</si>
  <si>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</si>
  <si>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</si>
  <si>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</si>
  <si>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</si>
  <si>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</si>
  <si>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</si>
  <si>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</si>
  <si>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</si>
  <si>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</si>
  <si>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</si>
  <si>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</si>
  <si>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</si>
  <si>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</si>
  <si>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</si>
  <si>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</si>
  <si>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</si>
  <si>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</si>
  <si>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</si>
  <si>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</si>
  <si>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</si>
  <si>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</si>
  <si>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</si>
  <si>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</si>
  <si>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</si>
  <si>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</si>
  <si>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</si>
  <si>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</si>
  <si>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</si>
  <si>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</si>
  <si>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</si>
  <si>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</si>
  <si>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</si>
  <si>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</si>
  <si>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</si>
  <si>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</si>
  <si>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</si>
  <si>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</si>
  <si>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</si>
  <si>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</si>
  <si>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</si>
  <si>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</si>
  <si>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</si>
  <si>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</si>
  <si>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</si>
  <si>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</si>
  <si>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</si>
  <si>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</si>
  <si>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</si>
  <si>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</si>
  <si>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</si>
  <si>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</si>
  <si>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</si>
  <si>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</si>
  <si>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</si>
  <si>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</si>
  <si>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</si>
  <si>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</si>
  <si>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</si>
  <si>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</si>
  <si>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</si>
  <si>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</si>
  <si>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</si>
  <si>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</si>
  <si>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</si>
  <si>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</si>
  <si>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</si>
  <si>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</si>
  <si>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</si>
  <si>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</si>
  <si>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</si>
  <si>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</si>
  <si>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</si>
  <si>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</si>
  <si>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</si>
  <si>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</si>
  <si>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</si>
  <si>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</si>
  <si>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</si>
  <si>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</si>
  <si>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</si>
  <si>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</si>
  <si>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</si>
  <si>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</si>
  <si>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</si>
  <si>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</si>
  <si>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</si>
  <si>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</si>
  <si>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</si>
  <si>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</si>
  <si>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</si>
  <si>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</si>
  <si>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</si>
  <si>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</si>
  <si>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</si>
  <si>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</si>
  <si>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</si>
  <si>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</si>
  <si>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</si>
  <si>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</si>
  <si>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</si>
  <si>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</si>
  <si>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</si>
  <si>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</si>
  <si>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</si>
  <si>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</si>
  <si>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</si>
  <si>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</si>
  <si>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</si>
  <si>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</si>
  <si>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</si>
  <si>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</si>
  <si>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</si>
  <si>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</si>
  <si>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</si>
  <si>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</si>
  <si>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</si>
  <si>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</si>
  <si>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</si>
  <si>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</si>
  <si>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</si>
  <si>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</si>
  <si>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</si>
  <si>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</si>
  <si>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</si>
  <si>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</si>
  <si>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</si>
  <si>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</si>
  <si>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</si>
  <si>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</si>
  <si>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</si>
  <si>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</si>
  <si>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</si>
  <si>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</si>
  <si>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</si>
  <si>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</si>
  <si>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</si>
  <si>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</si>
  <si>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</si>
  <si>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</si>
  <si>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</si>
  <si>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</si>
  <si>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</si>
  <si>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</si>
  <si>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</si>
  <si>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</si>
  <si>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</si>
  <si>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</si>
  <si>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</si>
  <si>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</si>
  <si>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</si>
  <si>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</si>
  <si>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</si>
  <si>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</si>
  <si>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</si>
  <si>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</si>
  <si>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</si>
  <si>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</si>
  <si>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</si>
  <si>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</si>
  <si>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</si>
  <si>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</si>
  <si>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</si>
  <si>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</si>
  <si>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</si>
  <si>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</si>
  <si>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</si>
  <si>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</si>
  <si>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</si>
  <si>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</si>
  <si>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</si>
  <si>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</si>
  <si>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</si>
  <si>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</si>
  <si>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</si>
  <si>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</si>
  <si>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</si>
  <si>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</si>
  <si>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</si>
  <si>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</si>
  <si>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</si>
  <si>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</si>
  <si>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</si>
  <si>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</si>
  <si>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</si>
  <si>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</si>
  <si>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</si>
  <si>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</si>
  <si>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</si>
  <si>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</si>
  <si>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</si>
  <si>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</si>
  <si>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</si>
  <si>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</si>
  <si>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</si>
  <si>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</si>
  <si>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</si>
  <si>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</si>
  <si>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</si>
  <si>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</si>
  <si>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</si>
  <si>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</si>
  <si>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</si>
  <si>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</si>
  <si>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</si>
  <si>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</si>
  <si>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</si>
  <si>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</si>
  <si>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</si>
  <si>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</si>
  <si>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</si>
  <si>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</si>
  <si>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</si>
  <si>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</si>
  <si>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</si>
  <si>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</si>
  <si>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</si>
  <si>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</si>
  <si>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</si>
  <si>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</si>
  <si>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</si>
  <si>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</si>
  <si>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</si>
  <si>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</si>
  <si>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</si>
  <si>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</si>
  <si>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</si>
  <si>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</si>
  <si>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</si>
  <si>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</si>
  <si>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</si>
  <si>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</si>
  <si>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</si>
  <si>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</si>
  <si>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</si>
  <si>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</si>
  <si>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</si>
  <si>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</si>
  <si>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</si>
  <si>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</si>
  <si>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</si>
  <si>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</si>
  <si>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</si>
  <si>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</si>
  <si>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</si>
  <si>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</si>
  <si>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</si>
  <si>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</si>
  <si>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</si>
  <si>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</si>
  <si>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</si>
  <si>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</si>
  <si>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</si>
  <si>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</si>
  <si>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</si>
  <si>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</si>
  <si>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</si>
  <si>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</si>
  <si>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</si>
  <si>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</si>
  <si>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</si>
  <si>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</si>
  <si>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</si>
  <si>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</si>
  <si>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</si>
  <si>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</si>
  <si>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</si>
  <si>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</si>
  <si>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</si>
  <si>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</si>
  <si>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</si>
  <si>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</si>
  <si>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</si>
  <si>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</si>
  <si>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</si>
  <si>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</si>
  <si>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</si>
  <si>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</si>
  <si>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</si>
  <si>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</si>
  <si>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</si>
  <si>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</si>
  <si>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</si>
  <si>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</si>
  <si>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</si>
  <si>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</si>
  <si>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</si>
  <si>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</si>
  <si>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</si>
  <si>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</si>
  <si>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</si>
  <si>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</si>
  <si>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</si>
  <si>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</si>
  <si>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</si>
  <si>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</si>
  <si>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</si>
  <si>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</si>
  <si>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</si>
  <si>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</si>
  <si>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</si>
  <si>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</si>
  <si>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</si>
  <si>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</si>
  <si>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</si>
  <si>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</si>
  <si>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</si>
  <si>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</si>
  <si>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</si>
  <si>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</si>
  <si>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</si>
  <si>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</si>
  <si>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</si>
  <si>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</si>
  <si>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</si>
  <si>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</si>
  <si>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</si>
  <si>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</si>
  <si>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</si>
  <si>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</si>
  <si>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</si>
  <si>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</si>
  <si>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</si>
  <si>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</si>
  <si>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</si>
  <si>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</si>
  <si>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</si>
  <si>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</si>
  <si>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</si>
  <si>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</si>
  <si>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</si>
  <si>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</si>
  <si>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</si>
  <si>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</si>
  <si>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</si>
  <si>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</si>
  <si>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</si>
  <si>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</si>
  <si>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</si>
  <si>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</si>
  <si>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</si>
  <si>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</si>
  <si>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</si>
  <si>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</si>
  <si>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</si>
  <si>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</si>
  <si>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</si>
  <si>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</si>
  <si>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</si>
  <si>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</si>
  <si>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</si>
  <si>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</si>
  <si>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</si>
  <si>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</si>
  <si>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</si>
  <si>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</si>
  <si>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</si>
  <si>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</si>
  <si>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</si>
  <si>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</si>
  <si>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</si>
  <si>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</si>
  <si>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</si>
  <si>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</si>
  <si>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</si>
  <si>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</si>
  <si>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</si>
  <si>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</si>
  <si>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</si>
  <si>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</si>
  <si>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</si>
  <si>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</si>
  <si>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</si>
  <si>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</si>
  <si>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</si>
  <si>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</si>
  <si>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</si>
  <si>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</si>
  <si>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</si>
  <si>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</si>
  <si>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</si>
  <si>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</si>
  <si>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</si>
  <si>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</si>
  <si>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</si>
  <si>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</si>
  <si>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</si>
  <si>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</si>
  <si>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</si>
  <si>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</si>
  <si>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</si>
  <si>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</si>
  <si>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</si>
  <si>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</si>
  <si>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</si>
  <si>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</si>
  <si>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</si>
  <si>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</si>
  <si>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</si>
  <si>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</si>
  <si>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</si>
  <si>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</si>
  <si>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</si>
  <si>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</si>
  <si>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</si>
  <si>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</si>
  <si>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</si>
  <si>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</si>
  <si>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</si>
  <si>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</si>
  <si>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</si>
  <si>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</si>
  <si>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</si>
  <si>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</si>
  <si>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</si>
  <si>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</si>
  <si>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</si>
  <si>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</si>
  <si>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</si>
  <si>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</si>
  <si>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</si>
  <si>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</si>
  <si>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</si>
  <si>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</si>
  <si>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</si>
  <si>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</si>
  <si>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</si>
  <si>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</si>
  <si>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</si>
  <si>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</si>
  <si>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</si>
  <si>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</si>
  <si>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</si>
  <si>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</si>
  <si>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</si>
  <si>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</si>
  <si>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</si>
  <si>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</si>
  <si>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</si>
  <si>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</si>
  <si>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</si>
  <si>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</si>
  <si>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</si>
  <si>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</si>
  <si>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</si>
  <si>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</si>
  <si>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</si>
  <si>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</si>
  <si>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</si>
  <si>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</si>
  <si>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</si>
  <si>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</si>
  <si>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</si>
  <si>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</si>
  <si>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</si>
  <si>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</si>
  <si>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</si>
  <si>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</si>
  <si>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</si>
  <si>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</si>
  <si>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</si>
  <si>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</si>
  <si>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</si>
  <si>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</si>
  <si>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</si>
  <si>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</si>
  <si>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</si>
  <si>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</si>
  <si>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</si>
  <si>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</si>
  <si>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</si>
  <si>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</si>
  <si>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</si>
  <si>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</si>
  <si>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</si>
  <si>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</si>
  <si>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</si>
  <si>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</si>
  <si>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</si>
  <si>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</si>
  <si>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</si>
  <si>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</si>
  <si>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</si>
  <si>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</si>
  <si>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</si>
  <si>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</si>
  <si>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</si>
  <si>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</si>
  <si>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</si>
  <si>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</si>
  <si>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</si>
  <si>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</si>
  <si>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</si>
  <si>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</si>
  <si>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</si>
  <si>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</si>
  <si>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</si>
  <si>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</si>
  <si>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</si>
  <si>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</si>
  <si>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</si>
  <si>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</si>
  <si>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</si>
  <si>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</si>
  <si>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</si>
  <si>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</si>
  <si>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</si>
  <si>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</si>
  <si>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</si>
  <si>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</si>
  <si>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</si>
  <si>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</si>
  <si>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</si>
  <si>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</si>
  <si>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</si>
  <si>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</si>
  <si>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</si>
  <si>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</si>
  <si>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</si>
  <si>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</si>
  <si>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</si>
  <si>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</si>
  <si>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</si>
  <si>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</si>
  <si>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</si>
  <si>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</si>
  <si>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</si>
  <si>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</si>
  <si>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</si>
  <si>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</si>
  <si>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</si>
  <si>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</si>
  <si>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</si>
  <si>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</si>
  <si>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</si>
  <si>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</si>
  <si>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</si>
  <si>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</si>
  <si>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</si>
  <si>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</si>
  <si>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</si>
  <si>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</si>
  <si>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</si>
  <si>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</si>
  <si>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</si>
  <si>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</si>
  <si>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</si>
  <si>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</si>
  <si>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</si>
  <si>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</si>
  <si>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</si>
  <si>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</si>
  <si>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</si>
  <si>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</si>
  <si>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</si>
  <si>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</si>
  <si>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</si>
  <si>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</si>
  <si>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</si>
  <si>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</si>
  <si>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</si>
  <si>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</si>
  <si>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</si>
  <si>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</si>
  <si>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</si>
  <si>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</si>
  <si>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</si>
  <si>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</si>
  <si>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</si>
  <si>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</si>
  <si>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</si>
  <si>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</si>
  <si>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</si>
  <si>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</si>
  <si>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</si>
  <si>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</si>
  <si>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</si>
  <si>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</si>
  <si>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</si>
  <si>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</si>
  <si>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</si>
  <si>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</si>
  <si>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</si>
  <si>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</si>
  <si>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</si>
  <si>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</si>
  <si>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</si>
  <si>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</si>
  <si>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</si>
  <si>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</si>
  <si>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</si>
  <si>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</si>
  <si>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</si>
  <si>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</si>
  <si>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</si>
  <si>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</si>
  <si>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</si>
  <si>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</si>
  <si>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</si>
  <si>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</si>
  <si>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</si>
  <si>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</si>
  <si>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</si>
  <si>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</si>
  <si>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</si>
  <si>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</si>
  <si>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</si>
  <si>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</si>
  <si>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</si>
  <si>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</si>
  <si>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</si>
  <si>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</si>
  <si>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</si>
  <si>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</si>
  <si>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</si>
  <si>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</si>
  <si>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</si>
  <si>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</si>
  <si>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</si>
  <si>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</si>
  <si>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</si>
  <si>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</si>
  <si>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</si>
  <si>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</si>
  <si>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</si>
  <si>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</si>
  <si>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</si>
  <si>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</si>
  <si>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</si>
  <si>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</si>
  <si>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</si>
  <si>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</si>
  <si>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</si>
  <si>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</si>
  <si>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</si>
  <si>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</si>
  <si>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</si>
  <si>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</si>
  <si>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</si>
  <si>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</si>
  <si>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</si>
  <si>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</si>
  <si>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</si>
  <si>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</si>
  <si>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</si>
  <si>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</si>
  <si>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</si>
  <si>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</si>
  <si>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</si>
  <si>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</si>
  <si>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</si>
  <si>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</si>
  <si>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</si>
  <si>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</si>
  <si>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</si>
  <si>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</si>
  <si>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</si>
  <si>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</si>
  <si>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</si>
  <si>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</si>
  <si>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</si>
  <si>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</si>
  <si>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</si>
  <si>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</si>
  <si>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</si>
  <si>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</si>
  <si>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</si>
  <si>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</si>
  <si>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</si>
  <si>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</si>
  <si>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</si>
  <si>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</si>
  <si>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</si>
  <si>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</si>
  <si>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</si>
  <si>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</si>
  <si>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</si>
  <si>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</si>
  <si>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</si>
  <si>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</si>
  <si>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</si>
  <si>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</si>
  <si>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</si>
  <si>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</si>
  <si>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</si>
  <si>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</si>
  <si>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</si>
  <si>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</si>
  <si>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</si>
  <si>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</si>
  <si>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</si>
  <si>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</si>
  <si>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</si>
  <si>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</si>
  <si>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</si>
  <si>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</si>
  <si>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</si>
  <si>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</si>
  <si>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</si>
  <si>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</si>
  <si>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</si>
  <si>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</si>
  <si>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</si>
  <si>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</si>
  <si>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</si>
  <si>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</si>
  <si>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</si>
  <si>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</si>
  <si>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</si>
  <si>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</si>
  <si>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</si>
  <si>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</si>
  <si>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</si>
  <si>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</si>
  <si>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</si>
  <si>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</si>
  <si>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</si>
  <si>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</si>
  <si>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</si>
  <si>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</si>
  <si>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</si>
  <si>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</si>
  <si>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</si>
  <si>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</si>
  <si>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</si>
  <si>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</si>
  <si>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</si>
  <si>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</si>
  <si>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</si>
  <si>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</si>
  <si>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</si>
  <si>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</si>
  <si>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</si>
  <si>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</si>
  <si>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</si>
  <si>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</si>
  <si>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</si>
  <si>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</si>
  <si>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</si>
  <si>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</si>
  <si>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</si>
  <si>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</si>
  <si>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</si>
  <si>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</si>
  <si>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</si>
  <si>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</si>
  <si>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</si>
  <si>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</si>
  <si>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</si>
  <si>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</si>
  <si>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</si>
  <si>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</si>
  <si>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</si>
  <si>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</si>
  <si>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</si>
  <si>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</si>
  <si>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</si>
  <si>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</si>
  <si>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</si>
  <si>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</si>
  <si>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</si>
  <si>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</si>
  <si>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</si>
  <si>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</si>
  <si>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</si>
  <si>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</si>
  <si>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</si>
  <si>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</si>
  <si>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</si>
  <si>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</si>
  <si>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</si>
  <si>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</si>
  <si>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</si>
  <si>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</si>
  <si>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</si>
  <si>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</si>
  <si>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</si>
  <si>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</si>
  <si>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</si>
  <si>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</si>
  <si>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</si>
  <si>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</si>
  <si>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</si>
  <si>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</si>
  <si>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</si>
  <si>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</si>
  <si>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</si>
  <si>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</si>
  <si>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</si>
  <si>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</si>
  <si>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</si>
  <si>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</si>
  <si>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</si>
  <si>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</si>
  <si>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</si>
  <si>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</si>
  <si>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</si>
  <si>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</si>
  <si>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</si>
  <si>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</si>
  <si>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</si>
  <si>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</si>
  <si>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</si>
  <si>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</si>
  <si>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</si>
  <si>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</si>
  <si>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</si>
  <si>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</si>
  <si>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</si>
  <si>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</si>
  <si>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</si>
  <si>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</si>
  <si>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</si>
  <si>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</si>
  <si>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</si>
  <si>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</si>
  <si>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</si>
  <si>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</si>
  <si>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</si>
  <si>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</si>
  <si>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</si>
  <si>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</si>
  <si>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</si>
  <si>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</si>
  <si>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</si>
  <si>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</si>
  <si>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</si>
  <si>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</si>
  <si>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</si>
  <si>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</si>
  <si>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</si>
  <si>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</si>
  <si>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</si>
  <si>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</si>
  <si>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</si>
  <si>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</si>
  <si>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</si>
  <si>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</si>
  <si>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</si>
  <si>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</si>
  <si>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</si>
  <si>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</si>
  <si>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</si>
  <si>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</si>
  <si>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</si>
  <si>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</si>
  <si>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</si>
  <si>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</si>
  <si>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</si>
  <si>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</si>
  <si>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</si>
  <si>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</si>
  <si>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</si>
  <si>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</si>
  <si>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</si>
  <si>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</si>
  <si>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</si>
  <si>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</si>
  <si>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</si>
  <si>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</si>
  <si>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</si>
  <si>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</si>
  <si>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</si>
  <si>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</si>
  <si>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</si>
  <si>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</si>
  <si>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</si>
  <si>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</si>
  <si>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</si>
  <si>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</si>
  <si>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</si>
  <si>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</si>
  <si>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</si>
  <si>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</si>
  <si>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</si>
  <si>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</si>
  <si>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</si>
  <si>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</si>
  <si>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</si>
  <si>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</si>
  <si>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</si>
  <si>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</si>
  <si>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</si>
  <si>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</si>
  <si>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</si>
  <si>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</si>
  <si>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</si>
  <si>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</si>
  <si>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</si>
  <si>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</si>
  <si>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</si>
  <si>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</si>
  <si>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</si>
  <si>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</si>
  <si>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</si>
  <si>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</si>
  <si>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</si>
  <si>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</si>
  <si>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</si>
  <si>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</si>
  <si>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</si>
  <si>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</si>
  <si>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</si>
  <si>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</si>
  <si>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</si>
  <si>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</si>
  <si>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</si>
  <si>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</si>
  <si>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</si>
  <si>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</si>
  <si>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</si>
  <si>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</si>
  <si>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</si>
  <si>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</si>
  <si>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</si>
  <si>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</si>
  <si>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</si>
  <si>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</si>
  <si>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</si>
  <si>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</si>
  <si>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</si>
  <si>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</si>
  <si>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</si>
  <si>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</si>
  <si>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</si>
  <si>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</si>
  <si>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</si>
  <si>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</si>
  <si>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</si>
  <si>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</si>
  <si>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</si>
  <si>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</si>
  <si>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</si>
  <si>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</si>
  <si>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</si>
  <si>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</si>
  <si>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</si>
  <si>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</si>
  <si>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</si>
  <si>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</si>
  <si>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</si>
  <si>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</si>
  <si>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</si>
  <si>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</si>
  <si>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</si>
  <si>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</si>
  <si>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</si>
  <si>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</si>
  <si>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</si>
  <si>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</si>
  <si>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</si>
  <si>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</si>
  <si>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</si>
  <si>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</si>
  <si>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</si>
  <si>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</si>
  <si>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</si>
  <si>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</si>
  <si>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</si>
  <si>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</si>
  <si>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</si>
  <si>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</si>
  <si>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</si>
  <si>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</si>
  <si>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</si>
  <si>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</si>
  <si>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</si>
  <si>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</si>
  <si>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</si>
  <si>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</si>
  <si>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</si>
  <si>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</si>
  <si>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</si>
  <si>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</si>
  <si>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</si>
  <si>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</si>
  <si>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</si>
  <si>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</si>
  <si>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</si>
  <si>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</si>
  <si>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</si>
  <si>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</si>
  <si>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</si>
  <si>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</si>
  <si>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</si>
  <si>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</si>
  <si>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</si>
  <si>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</si>
  <si>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</si>
  <si>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</si>
  <si>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</si>
  <si>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</si>
  <si>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</si>
  <si>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</si>
  <si>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</si>
  <si>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</si>
  <si>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</si>
  <si>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</si>
  <si>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</si>
  <si>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</si>
  <si>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</si>
  <si>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</si>
  <si>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</si>
  <si>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</si>
  <si>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</si>
  <si>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</si>
  <si>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</si>
  <si>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</si>
  <si>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</si>
  <si>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</si>
  <si>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</si>
  <si>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</si>
  <si>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</si>
  <si>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</si>
  <si>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</si>
  <si>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</si>
  <si>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</si>
  <si>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</si>
  <si>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</si>
  <si>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</si>
  <si>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</si>
  <si>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</si>
  <si>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</si>
  <si>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</si>
  <si>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</si>
  <si>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</si>
  <si>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</si>
  <si>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</si>
  <si>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</si>
  <si>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</si>
  <si>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</si>
  <si>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</si>
  <si>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</si>
  <si>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</si>
  <si>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</si>
  <si>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</si>
  <si>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</si>
  <si>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</si>
  <si>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</si>
  <si>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</si>
  <si>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</si>
  <si>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</si>
  <si>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</si>
  <si>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</si>
  <si>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</si>
  <si>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</si>
  <si>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</si>
  <si>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</si>
  <si>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</si>
  <si>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</si>
  <si>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</si>
  <si>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</si>
  <si>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</si>
  <si>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</si>
  <si>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</si>
  <si>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</si>
  <si>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</si>
  <si>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</si>
  <si>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</si>
  <si>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</si>
  <si>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</si>
  <si>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</si>
  <si>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</si>
  <si>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</si>
  <si>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</si>
  <si>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</si>
  <si>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</si>
  <si>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</si>
  <si>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</si>
  <si>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</si>
  <si>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</si>
  <si>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</si>
  <si>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</si>
  <si>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</si>
  <si>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</si>
  <si>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</si>
  <si>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</si>
  <si>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</si>
  <si>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</si>
  <si>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</si>
  <si>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</si>
  <si>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</si>
  <si>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</si>
  <si>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</si>
  <si>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</si>
  <si>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</si>
  <si>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</si>
  <si>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</si>
  <si>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</si>
  <si>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</si>
  <si>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</si>
  <si>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</si>
  <si>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</si>
  <si>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</si>
  <si>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</si>
  <si>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</si>
  <si>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</si>
  <si>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</si>
  <si>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</si>
  <si>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</si>
  <si>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</si>
  <si>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</si>
  <si>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</si>
  <si>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</si>
  <si>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</si>
  <si>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</si>
  <si>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</si>
  <si>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</si>
  <si>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</si>
  <si>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</si>
  <si>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</si>
  <si>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</si>
  <si>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</si>
  <si>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</si>
  <si>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</si>
  <si>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</si>
  <si>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</si>
  <si>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</si>
  <si>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</si>
  <si>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</si>
  <si>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</si>
  <si>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</si>
  <si>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</si>
  <si>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</si>
  <si>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</si>
  <si>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</si>
  <si>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</si>
  <si>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</si>
  <si>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</si>
  <si>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</si>
  <si>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</si>
  <si>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</si>
  <si>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</si>
  <si>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</si>
  <si>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</si>
  <si>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</si>
  <si>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</si>
  <si>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</si>
  <si>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</si>
  <si>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</si>
  <si>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</si>
  <si>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</si>
  <si>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</si>
  <si>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</si>
  <si>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</si>
  <si>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</si>
  <si>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</si>
  <si>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</si>
  <si>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</si>
  <si>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</si>
  <si>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</si>
  <si>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</si>
  <si>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</si>
  <si>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</si>
  <si>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</si>
  <si>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</si>
  <si>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</si>
  <si>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</si>
  <si>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</si>
  <si>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</si>
  <si>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</si>
  <si>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</si>
  <si>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</si>
  <si>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</si>
  <si>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</si>
  <si>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</si>
  <si>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</si>
  <si>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</si>
  <si>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</si>
  <si>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</si>
  <si>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</si>
  <si>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</si>
  <si>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</si>
  <si>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</si>
  <si>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</si>
  <si>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</si>
  <si>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</si>
  <si>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</si>
  <si>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</si>
  <si>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</si>
  <si>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</si>
  <si>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</si>
  <si>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</si>
  <si>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</si>
  <si>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</si>
  <si>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</si>
  <si>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</si>
  <si>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</si>
  <si>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</si>
  <si>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</si>
  <si>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</si>
  <si>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</si>
  <si>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</si>
  <si>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</si>
  <si>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</si>
  <si>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</si>
  <si>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</si>
  <si>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</si>
  <si>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</si>
  <si>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</si>
  <si>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</si>
  <si>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</si>
  <si>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</si>
  <si>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</si>
  <si>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</si>
  <si>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</si>
  <si>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</si>
  <si>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</si>
  <si>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</si>
  <si>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</si>
  <si>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</si>
  <si>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</si>
  <si>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</si>
  <si>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</si>
  <si>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</si>
  <si>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</si>
  <si>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</si>
  <si>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</si>
  <si>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</si>
  <si>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</si>
  <si>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</si>
  <si>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</si>
  <si>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</si>
  <si>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</si>
  <si>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</si>
  <si>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</si>
  <si>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</si>
  <si>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</si>
  <si>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</si>
  <si>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</si>
  <si>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</si>
  <si>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</si>
  <si>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</si>
  <si>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</si>
  <si>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</si>
  <si>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</si>
  <si>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</si>
  <si>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</si>
  <si>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</si>
  <si>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</si>
  <si>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</si>
  <si>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</si>
  <si>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</si>
  <si>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</si>
  <si>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</si>
  <si>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</si>
  <si>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</si>
  <si>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</si>
  <si>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</si>
  <si>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</si>
  <si>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</si>
  <si>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</si>
  <si>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</si>
  <si>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</si>
  <si>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</si>
  <si>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</si>
  <si>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</si>
  <si>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</si>
  <si>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</si>
  <si>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</si>
  <si>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</si>
  <si>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</si>
  <si>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</si>
  <si>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</si>
  <si>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</si>
  <si>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</si>
  <si>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</si>
  <si>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</si>
  <si>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</si>
  <si>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</si>
  <si>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</si>
  <si>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</si>
  <si>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</si>
  <si>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</si>
  <si>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</si>
  <si>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</si>
  <si>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</si>
  <si>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</si>
  <si>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</si>
  <si>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</si>
  <si>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</si>
  <si>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</si>
  <si>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</si>
  <si>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</si>
  <si>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</si>
  <si>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</si>
  <si>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</si>
  <si>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</si>
  <si>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</si>
  <si>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</si>
  <si>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</si>
  <si>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</si>
  <si>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</si>
  <si>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</si>
  <si>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</si>
  <si>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</si>
  <si>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</si>
  <si>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</si>
  <si>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</si>
  <si>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</si>
  <si>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</si>
  <si>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</si>
  <si>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</si>
  <si>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</si>
  <si>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</si>
  <si>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</si>
  <si>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</si>
  <si>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</si>
  <si>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</si>
  <si>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</si>
  <si>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</si>
  <si>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</si>
  <si>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</si>
  <si>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</si>
  <si>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</si>
  <si>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</si>
  <si>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</si>
  <si>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</si>
  <si>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</si>
  <si>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</si>
  <si>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</si>
  <si>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</si>
  <si>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</si>
  <si>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</si>
  <si>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</si>
  <si>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</si>
  <si>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</si>
  <si>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</si>
  <si>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</si>
  <si>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</si>
  <si>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</si>
  <si>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</si>
  <si>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</si>
  <si>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</si>
  <si>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</si>
  <si>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</si>
  <si>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</si>
  <si>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</si>
  <si>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</si>
  <si>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</si>
  <si>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</si>
  <si>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</si>
  <si>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</si>
  <si>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</si>
  <si>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</si>
  <si>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</si>
  <si>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</si>
  <si>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</si>
  <si>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</si>
  <si>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</si>
  <si>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</si>
  <si>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</si>
  <si>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</si>
  <si>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</si>
  <si>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</si>
  <si>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</si>
  <si>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</si>
  <si>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</si>
  <si>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</si>
  <si>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</si>
  <si>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</si>
  <si>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</si>
  <si>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</si>
  <si>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</si>
  <si>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</si>
  <si>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</si>
  <si>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</si>
  <si>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</si>
  <si>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</si>
  <si>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</si>
  <si>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</si>
  <si>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</si>
  <si>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</si>
  <si>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</si>
  <si>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</si>
  <si>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</si>
  <si>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</si>
  <si>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</si>
  <si>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</si>
  <si>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</si>
  <si>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</si>
  <si>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</si>
  <si>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</si>
  <si>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</si>
  <si>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</si>
  <si>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</si>
  <si>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</si>
  <si>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</si>
  <si>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</si>
  <si>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</si>
  <si>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</si>
  <si>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</si>
  <si>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</si>
  <si>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</si>
  <si>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</si>
  <si>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</si>
  <si>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</si>
  <si>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</si>
  <si>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</si>
  <si>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</si>
  <si>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</si>
  <si>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</si>
  <si>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</si>
  <si>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</si>
  <si>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</si>
  <si>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</si>
  <si>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</si>
  <si>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</si>
  <si>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</si>
  <si>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</si>
  <si>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</si>
  <si>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</si>
  <si>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</si>
  <si>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</si>
  <si>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</si>
  <si>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</si>
  <si>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</si>
  <si>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</si>
  <si>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</si>
  <si>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</si>
  <si>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</si>
  <si>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</si>
  <si>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</si>
  <si>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</si>
  <si>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</si>
  <si>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</si>
  <si>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</si>
  <si>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</si>
  <si>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</si>
  <si>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</si>
  <si>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</si>
  <si>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</si>
  <si>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</si>
  <si>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</si>
  <si>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</si>
  <si>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</si>
  <si>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</si>
  <si>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</si>
  <si>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</si>
  <si>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</si>
  <si>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</si>
  <si>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</si>
  <si>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</si>
  <si>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</si>
  <si>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</si>
  <si>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</si>
  <si>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</si>
  <si>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</si>
  <si>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</si>
  <si>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</si>
  <si>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</si>
  <si>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</si>
  <si>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</si>
  <si>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</si>
  <si>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</si>
  <si>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</si>
  <si>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</si>
  <si>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</si>
  <si>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</si>
  <si>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</si>
  <si>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</si>
  <si>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</si>
  <si>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</si>
  <si>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</si>
  <si>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</si>
  <si>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</si>
  <si>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</si>
  <si>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</si>
  <si>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</si>
  <si>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</si>
  <si>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</si>
  <si>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</si>
  <si>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</si>
  <si>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</si>
  <si>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</si>
  <si>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</si>
  <si>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</si>
  <si>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</si>
  <si>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</si>
  <si>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</si>
  <si>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</si>
  <si>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</si>
  <si>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</si>
  <si>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</si>
  <si>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</si>
  <si>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</si>
  <si>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</si>
  <si>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</si>
  <si>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</si>
  <si>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</si>
  <si>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</si>
  <si>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</si>
  <si>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</si>
  <si>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</si>
  <si>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</si>
  <si>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</si>
  <si>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</si>
  <si>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</si>
  <si>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</si>
  <si>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</si>
  <si>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</si>
  <si>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</si>
  <si>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</si>
  <si>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</si>
  <si>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</si>
  <si>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</si>
  <si>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</si>
  <si>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</si>
  <si>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</si>
  <si>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</si>
  <si>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</si>
  <si>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</si>
  <si>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</si>
  <si>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</si>
  <si>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</si>
  <si>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</si>
  <si>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</si>
  <si>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</si>
  <si>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</si>
  <si>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</si>
  <si>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</si>
  <si>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</si>
  <si>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</si>
  <si>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</si>
  <si>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</si>
  <si>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</si>
  <si>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</si>
  <si>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</si>
  <si>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</si>
  <si>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</si>
  <si>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</si>
  <si>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</si>
  <si>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</si>
  <si>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</si>
  <si>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</si>
  <si>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</si>
  <si>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</si>
  <si>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</si>
  <si>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</si>
  <si>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</si>
  <si>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</si>
  <si>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</si>
  <si>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</si>
  <si>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</si>
  <si>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</si>
  <si>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</si>
  <si>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</si>
  <si>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</si>
  <si>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</si>
  <si>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</si>
  <si>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</si>
  <si>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</si>
  <si>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</si>
  <si>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</si>
  <si>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</si>
  <si>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</si>
  <si>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</si>
  <si>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</si>
  <si>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</si>
  <si>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</si>
  <si>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</si>
  <si>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</si>
  <si>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</si>
  <si>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</si>
  <si>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</si>
  <si>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</si>
  <si>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</si>
  <si>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</si>
  <si>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</si>
  <si>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</si>
  <si>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</si>
  <si>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</si>
  <si>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</si>
  <si>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</si>
  <si>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</si>
  <si>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</si>
  <si>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</si>
  <si>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</si>
  <si>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</si>
  <si>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</si>
  <si>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</si>
  <si>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</si>
  <si>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</si>
  <si>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</si>
  <si>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</si>
  <si>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</si>
  <si>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</si>
  <si>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</si>
  <si>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</si>
  <si>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</si>
  <si>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</si>
  <si>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</si>
  <si>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</si>
  <si>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</si>
  <si>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</si>
  <si>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</si>
  <si>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</si>
  <si>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</si>
  <si>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</si>
  <si>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</si>
  <si>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</si>
  <si>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</si>
  <si>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</si>
  <si>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</si>
  <si>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</si>
  <si>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</si>
  <si>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</si>
  <si>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</si>
  <si>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</si>
  <si>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</si>
  <si>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</si>
  <si>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</si>
  <si>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</si>
  <si>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</si>
  <si>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</si>
  <si>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</si>
  <si>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</si>
  <si>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</si>
  <si>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</si>
  <si>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</si>
  <si>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</si>
  <si>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</si>
  <si>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</si>
  <si>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</si>
  <si>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</si>
  <si>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</si>
  <si>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</si>
  <si>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</si>
  <si>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</si>
  <si>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</si>
  <si>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</si>
  <si>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</si>
  <si>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</si>
  <si>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</si>
  <si>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</si>
  <si>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</si>
  <si>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</si>
  <si>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</si>
  <si>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</si>
  <si>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</si>
  <si>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</si>
  <si>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</si>
  <si>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</si>
  <si>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</si>
  <si>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</si>
  <si>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</si>
  <si>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</si>
  <si>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</si>
  <si>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</si>
  <si>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</si>
  <si>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</si>
  <si>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</si>
  <si>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</si>
  <si>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</si>
  <si>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</si>
  <si>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</si>
  <si>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</si>
  <si>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</si>
  <si>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</si>
  <si>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</si>
  <si>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</si>
  <si>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</si>
  <si>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</si>
  <si>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</si>
  <si>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</si>
  <si>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</si>
  <si>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</si>
  <si>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</si>
  <si>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</si>
  <si>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</si>
  <si>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</si>
  <si>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</si>
  <si>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</si>
  <si>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</si>
  <si>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</si>
  <si>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</si>
  <si>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</si>
  <si>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</si>
  <si>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</si>
  <si>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</si>
  <si>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</si>
  <si>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</si>
  <si>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</si>
  <si>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</si>
  <si>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</si>
  <si>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</si>
  <si>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</si>
  <si>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</si>
  <si>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</si>
  <si>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</si>
  <si>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</si>
  <si>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</si>
  <si>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</si>
  <si>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</si>
  <si>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</si>
  <si>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</si>
  <si>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</si>
  <si>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</si>
  <si>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</si>
  <si>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</si>
  <si>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</si>
  <si>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</si>
  <si>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</si>
  <si>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</si>
  <si>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</si>
  <si>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</si>
  <si>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</si>
  <si>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</si>
  <si>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</si>
  <si>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</si>
  <si>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</si>
  <si>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</si>
  <si>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</si>
  <si>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</si>
  <si>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</si>
  <si>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</si>
  <si>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</si>
  <si>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</si>
  <si>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</si>
  <si>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</si>
  <si>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</si>
  <si>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</si>
  <si>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</si>
  <si>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</si>
  <si>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</si>
  <si>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</si>
  <si>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</si>
  <si>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</si>
  <si>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</si>
  <si>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</si>
  <si>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</si>
  <si>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</si>
  <si>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</si>
  <si>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</si>
  <si>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</si>
  <si>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</si>
  <si>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</si>
  <si>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</si>
  <si>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</si>
  <si>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</si>
  <si>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</si>
  <si>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</si>
  <si>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</si>
  <si>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</si>
  <si>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</si>
  <si>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</si>
  <si>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</si>
  <si>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</si>
  <si>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</si>
  <si>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</si>
  <si>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</si>
  <si>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</si>
  <si>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</si>
  <si>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</si>
  <si>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</si>
  <si>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</si>
  <si>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</si>
  <si>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</si>
  <si>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</si>
  <si>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</si>
  <si>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</si>
  <si>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</si>
  <si>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</si>
  <si>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</si>
  <si>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</si>
  <si>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</si>
  <si>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</si>
  <si>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</si>
  <si>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</si>
  <si>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</si>
  <si>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</si>
  <si>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</si>
  <si>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</si>
  <si>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</si>
  <si>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</si>
  <si>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</si>
  <si>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</si>
  <si>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</si>
  <si>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</si>
  <si>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</si>
  <si>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</si>
  <si>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</si>
  <si>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</si>
  <si>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</si>
  <si>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</si>
  <si>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</si>
  <si>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</si>
  <si>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</si>
  <si>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</si>
  <si>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</si>
  <si>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</si>
  <si>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</si>
  <si>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</si>
  <si>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</si>
  <si>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</si>
  <si>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</si>
  <si>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</si>
  <si>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</si>
  <si>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</si>
  <si>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</si>
  <si>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</si>
  <si>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</si>
  <si>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</si>
  <si>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</si>
  <si>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</si>
  <si>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</si>
  <si>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</si>
  <si>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</si>
  <si>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</si>
  <si>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</si>
  <si>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</si>
  <si>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</si>
  <si>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</si>
  <si>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</si>
  <si>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</si>
  <si>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</si>
  <si>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</si>
  <si>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</si>
  <si>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</si>
  <si>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</si>
  <si>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</si>
  <si>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</si>
  <si>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</si>
  <si>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</si>
  <si>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</si>
  <si>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</si>
  <si>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</si>
  <si>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</si>
  <si>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</si>
  <si>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</si>
  <si>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</si>
  <si>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</si>
  <si>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</si>
  <si>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</si>
  <si>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</si>
  <si>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</si>
  <si>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</si>
  <si>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</si>
  <si>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</si>
  <si>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</si>
  <si>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</si>
  <si>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</si>
  <si>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</si>
  <si>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</si>
  <si>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</si>
  <si>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</si>
  <si>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</si>
  <si>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</si>
  <si>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</si>
  <si>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</si>
  <si>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</si>
  <si>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</si>
  <si>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</si>
  <si>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</si>
  <si>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</si>
  <si>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</si>
  <si>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</si>
  <si>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</si>
  <si>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</si>
  <si>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</si>
  <si>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</si>
  <si>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</si>
  <si>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</si>
  <si>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</si>
  <si>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</si>
  <si>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</si>
  <si>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</si>
  <si>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</si>
  <si>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</si>
  <si>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</si>
  <si>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</si>
  <si>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</si>
  <si>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</si>
  <si>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</si>
  <si>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</si>
  <si>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</si>
  <si>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</si>
  <si>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</si>
  <si>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</si>
  <si>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</si>
  <si>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</si>
  <si>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</si>
  <si>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</si>
  <si>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</si>
  <si>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</si>
  <si>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</si>
  <si>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</si>
  <si>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</si>
  <si>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</si>
  <si>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</si>
  <si>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</si>
  <si>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</si>
  <si>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</si>
  <si>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</si>
  <si>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</si>
  <si>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</si>
  <si>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</si>
  <si>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</si>
  <si>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</si>
  <si>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</si>
  <si>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</si>
  <si>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</si>
  <si>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</si>
  <si>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</si>
  <si>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</si>
  <si>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</si>
  <si>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</si>
  <si>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</si>
  <si>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</si>
  <si>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</si>
  <si>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</si>
  <si>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</si>
  <si>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</si>
  <si>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</si>
  <si>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</si>
  <si>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</si>
  <si>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</si>
  <si>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</si>
  <si>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</si>
  <si>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</si>
  <si>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</si>
  <si>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</si>
  <si>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</si>
  <si>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</si>
  <si>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</si>
  <si>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</si>
  <si>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</si>
  <si>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</si>
  <si>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</si>
  <si>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</si>
  <si>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</si>
  <si>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</si>
  <si>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</si>
  <si>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</si>
  <si>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</si>
  <si>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</si>
  <si>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</si>
  <si>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</si>
  <si>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</si>
  <si>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</si>
  <si>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</si>
  <si>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</si>
  <si>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</si>
  <si>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</si>
  <si>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</si>
  <si>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</si>
  <si>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</si>
  <si>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</si>
  <si>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</si>
  <si>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</si>
  <si>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</si>
  <si>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</si>
  <si>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</si>
  <si>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</si>
  <si>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</si>
  <si>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</si>
  <si>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</si>
  <si>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</si>
  <si>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</si>
  <si>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</si>
  <si>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</si>
  <si>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</si>
  <si>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</si>
  <si>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</si>
  <si>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</si>
  <si>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</si>
  <si>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</si>
  <si>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</si>
  <si>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</si>
  <si>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</si>
  <si>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</si>
  <si>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</si>
  <si>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</si>
  <si>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</si>
  <si>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</si>
  <si>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</si>
  <si>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</si>
  <si>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</si>
  <si>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</si>
  <si>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</si>
  <si>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</si>
  <si>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</si>
  <si>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</si>
  <si>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</si>
  <si>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</si>
  <si>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</si>
  <si>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</si>
  <si>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</si>
  <si>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</si>
  <si>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</si>
  <si>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</si>
  <si>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</si>
  <si>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</si>
  <si>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</si>
  <si>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</si>
  <si>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</si>
  <si>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</si>
  <si>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</si>
  <si>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</si>
  <si>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</si>
  <si>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</si>
  <si>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</si>
  <si>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</si>
  <si>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</si>
  <si>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</si>
  <si>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</si>
  <si>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</si>
  <si>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</si>
  <si>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</si>
  <si>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</si>
  <si>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</si>
  <si>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</si>
  <si>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</si>
  <si>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</si>
  <si>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</si>
  <si>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</si>
  <si>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</si>
  <si>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</si>
  <si>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</si>
  <si>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</si>
  <si>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</si>
  <si>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</si>
  <si>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</si>
  <si>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</si>
  <si>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</si>
  <si>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</si>
  <si>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</si>
  <si>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</si>
  <si>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</si>
  <si>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</si>
  <si>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</si>
  <si>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</si>
  <si>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</si>
  <si>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</si>
  <si>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</si>
  <si>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</si>
  <si>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</si>
  <si>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</si>
  <si>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</si>
  <si>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</si>
  <si>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</si>
  <si>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</si>
  <si>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</si>
  <si>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</si>
  <si>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</si>
  <si>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</si>
  <si>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</si>
  <si>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</si>
  <si>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</si>
  <si>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</si>
  <si>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</si>
  <si>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</si>
  <si>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</si>
  <si>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</si>
  <si>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</si>
  <si>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</si>
  <si>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</si>
  <si>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</si>
  <si>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</si>
  <si>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</si>
  <si>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</si>
  <si>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</si>
  <si>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</si>
  <si>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</si>
  <si>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</si>
  <si>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</si>
  <si>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</si>
  <si>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</si>
  <si>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</si>
  <si>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</si>
  <si>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</si>
  <si>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</si>
  <si>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</si>
  <si>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</si>
  <si>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</si>
  <si>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</si>
  <si>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</si>
  <si>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</si>
  <si>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</si>
  <si>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</si>
  <si>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</si>
  <si>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</si>
  <si>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</si>
  <si>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</si>
  <si>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</si>
  <si>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</si>
  <si>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</si>
  <si>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</si>
  <si>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</si>
  <si>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</si>
  <si>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</si>
  <si>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</si>
  <si>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</si>
  <si>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</si>
  <si>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</si>
  <si>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</si>
  <si>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</si>
  <si>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</si>
  <si>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</si>
  <si>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</si>
  <si>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</si>
  <si>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</si>
  <si>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</si>
  <si>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</si>
  <si>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</si>
  <si>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</si>
  <si>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</si>
  <si>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</si>
  <si>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</si>
  <si>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</si>
  <si>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</si>
  <si>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</si>
  <si>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</si>
  <si>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</si>
  <si>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</si>
  <si>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</si>
  <si>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</si>
  <si>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</si>
  <si>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</si>
  <si>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</si>
  <si>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</si>
  <si>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</si>
  <si>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</si>
  <si>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</si>
  <si>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</si>
  <si>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</si>
  <si>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</si>
  <si>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</si>
  <si>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</si>
  <si>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</si>
  <si>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</si>
  <si>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</si>
  <si>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</si>
  <si>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</si>
  <si>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</si>
  <si>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</si>
  <si>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</si>
  <si>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</si>
  <si>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</si>
  <si>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</si>
  <si>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</si>
  <si>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</si>
  <si>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</si>
  <si>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</si>
  <si>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</si>
  <si>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</si>
  <si>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</si>
  <si>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</si>
  <si>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</si>
  <si>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</si>
  <si>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</si>
  <si>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</si>
  <si>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</si>
  <si>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</si>
  <si>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</si>
  <si>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</si>
  <si>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</si>
  <si>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</si>
  <si>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</si>
  <si>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</si>
  <si>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</si>
  <si>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</si>
  <si>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</si>
  <si>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</si>
  <si>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</si>
  <si>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</si>
  <si>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</si>
  <si>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</si>
  <si>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</si>
  <si>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</si>
  <si>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</si>
  <si>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</si>
  <si>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</si>
  <si>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</si>
  <si>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</si>
  <si>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</si>
  <si>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</si>
  <si>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</si>
  <si>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</si>
  <si>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</si>
  <si>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</si>
  <si>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</si>
  <si>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</si>
  <si>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</si>
  <si>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</si>
  <si>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</si>
  <si>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</si>
  <si>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</si>
  <si>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</si>
  <si>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</si>
  <si>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</si>
  <si>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</si>
  <si>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</si>
  <si>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</si>
  <si>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</si>
  <si>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</si>
  <si>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</si>
  <si>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</si>
  <si>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</si>
  <si>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</si>
  <si>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</si>
  <si>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</si>
  <si>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</si>
  <si>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</si>
  <si>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</si>
  <si>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</si>
  <si>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</si>
  <si>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</si>
  <si>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</si>
  <si>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</si>
  <si>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</si>
  <si>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</si>
  <si>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</si>
  <si>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</si>
  <si>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</si>
  <si>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</si>
  <si>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</si>
  <si>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</si>
  <si>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</si>
  <si>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</si>
  <si>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</si>
  <si>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</si>
  <si>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</si>
  <si>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</si>
  <si>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</si>
  <si>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</si>
  <si>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</si>
  <si>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</si>
  <si>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</si>
  <si>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</si>
  <si>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</si>
  <si>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</si>
  <si>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</si>
  <si>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</si>
  <si>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</si>
  <si>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</si>
  <si>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</si>
  <si>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</si>
  <si>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</si>
  <si>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</si>
  <si>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</si>
  <si>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</si>
  <si>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</si>
  <si>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</si>
  <si>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</si>
  <si>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</si>
  <si>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</si>
  <si>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</si>
  <si>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</si>
  <si>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</si>
  <si>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</si>
  <si>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</si>
  <si>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</si>
  <si>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</si>
  <si>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</si>
  <si>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</si>
  <si>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</si>
  <si>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</si>
  <si>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</si>
  <si>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</si>
  <si>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</si>
  <si>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</si>
  <si>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</si>
  <si>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</si>
  <si>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</si>
  <si>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</si>
  <si>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</si>
  <si>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</si>
  <si>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</si>
  <si>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</si>
  <si>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</si>
  <si>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</si>
  <si>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</si>
  <si>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</si>
  <si>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</si>
  <si>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</si>
  <si>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</si>
  <si>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</si>
  <si>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</si>
  <si>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</si>
  <si>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</si>
  <si>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</si>
  <si>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</si>
  <si>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</si>
  <si>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</si>
  <si>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</si>
  <si>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</si>
  <si>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</si>
  <si>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</si>
  <si>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</si>
  <si>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</si>
  <si>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</si>
  <si>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</si>
  <si>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</si>
  <si>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</si>
  <si>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</si>
  <si>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</si>
  <si>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</si>
  <si>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</si>
  <si>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</si>
  <si>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</si>
  <si>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</si>
  <si>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</si>
  <si>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</si>
  <si>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</si>
  <si>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</si>
  <si>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</si>
  <si>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</si>
  <si>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</si>
  <si>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</si>
  <si>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</si>
  <si>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</si>
  <si>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</si>
  <si>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</si>
  <si>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</si>
  <si>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</si>
  <si>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</si>
  <si>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</si>
  <si>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</si>
  <si>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</si>
  <si>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</si>
  <si>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</si>
  <si>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</si>
  <si>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</si>
  <si>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</si>
  <si>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</si>
  <si>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</si>
  <si>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</si>
  <si>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</si>
  <si>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</si>
  <si>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</si>
  <si>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</si>
  <si>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</si>
  <si>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</si>
  <si>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</si>
  <si>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</si>
  <si>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</si>
  <si>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</si>
  <si>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</si>
  <si>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</si>
  <si>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</si>
  <si>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</si>
  <si>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</si>
  <si>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</si>
  <si>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</si>
  <si>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</si>
  <si>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</si>
  <si>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</si>
  <si>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</si>
  <si>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</si>
  <si>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</si>
  <si>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</si>
  <si>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</si>
  <si>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</si>
  <si>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</si>
  <si>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</si>
  <si>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</si>
  <si>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</si>
  <si>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</si>
  <si>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</si>
  <si>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</si>
  <si>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</si>
  <si>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</si>
  <si>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</si>
  <si>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</si>
  <si>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</si>
  <si>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</si>
  <si>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</si>
  <si>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</si>
  <si>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</si>
  <si>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</si>
  <si>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</si>
  <si>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</si>
  <si>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</si>
  <si>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</si>
  <si>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</si>
  <si>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</si>
  <si>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</si>
  <si>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</si>
  <si>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</si>
  <si>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</si>
  <si>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</si>
  <si>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</si>
  <si>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</si>
  <si>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</si>
  <si>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</si>
  <si>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</si>
  <si>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</si>
  <si>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</si>
  <si>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</si>
  <si>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</si>
  <si>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</si>
  <si>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</si>
  <si>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</si>
  <si>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</si>
  <si>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</si>
  <si>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</si>
  <si>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</si>
  <si>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</si>
  <si>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</si>
  <si>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</si>
  <si>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</si>
  <si>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</si>
  <si>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</si>
  <si>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</si>
  <si>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</si>
  <si>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</si>
  <si>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</si>
  <si>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</si>
  <si>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</si>
  <si>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</si>
  <si>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</si>
  <si>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</si>
  <si>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</si>
  <si>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</si>
  <si>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</si>
  <si>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</si>
  <si>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</si>
  <si>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</si>
  <si>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</si>
  <si>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</si>
  <si>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</si>
  <si>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</si>
  <si>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</si>
  <si>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</si>
  <si>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</si>
  <si>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</si>
  <si>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</si>
  <si>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</si>
  <si>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</si>
  <si>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</si>
  <si>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</si>
  <si>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</si>
  <si>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</si>
  <si>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</si>
  <si>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</si>
  <si>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</si>
  <si>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</si>
  <si>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</si>
  <si>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</si>
  <si>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</si>
  <si>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</si>
  <si>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</si>
  <si>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</si>
  <si>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</si>
  <si>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</si>
  <si>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</si>
  <si>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</si>
  <si>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</si>
  <si>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</si>
  <si>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</si>
  <si>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</si>
  <si>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</si>
  <si>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</si>
  <si>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</si>
  <si>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</si>
  <si>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</si>
  <si>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</si>
  <si>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</si>
  <si>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</si>
  <si>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</si>
  <si>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</si>
  <si>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</si>
  <si>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</si>
  <si>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</si>
  <si>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</si>
  <si>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</si>
  <si>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</si>
  <si>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</si>
  <si>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</si>
  <si>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</si>
  <si>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</si>
  <si>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</si>
  <si>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</si>
  <si>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</si>
  <si>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</si>
  <si>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</si>
  <si>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</si>
  <si>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</si>
  <si>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</si>
  <si>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</si>
  <si>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</si>
  <si>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</si>
  <si>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</si>
  <si>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</si>
  <si>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</si>
  <si>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</si>
  <si>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</si>
  <si>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</si>
  <si>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</si>
  <si>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</si>
  <si>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</si>
  <si>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</si>
  <si>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</si>
  <si>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</si>
  <si>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</si>
  <si>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</si>
  <si>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</si>
  <si>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</si>
  <si>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</si>
  <si>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</si>
  <si>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</si>
  <si>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</si>
  <si>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</si>
  <si>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</si>
  <si>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</si>
  <si>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</si>
  <si>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</si>
  <si>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</si>
  <si>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</si>
  <si>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</si>
  <si>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</si>
  <si>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</si>
  <si>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</si>
  <si>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</si>
  <si>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</si>
  <si>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</si>
  <si>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</si>
  <si>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</si>
  <si>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</si>
  <si>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</si>
  <si>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</si>
  <si>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</si>
  <si>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</si>
  <si>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</si>
  <si>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</si>
  <si>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</si>
  <si>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</si>
  <si>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</si>
  <si>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</si>
  <si>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</si>
  <si>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</si>
  <si>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</si>
  <si>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</si>
  <si>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</si>
  <si>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</si>
  <si>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</si>
  <si>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</si>
  <si>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</si>
  <si>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</si>
  <si>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</si>
  <si>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</si>
  <si>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</si>
  <si>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</si>
  <si>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</si>
  <si>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</si>
  <si>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</si>
  <si>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</si>
  <si>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</si>
  <si>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</si>
  <si>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</si>
  <si>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</si>
  <si>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</si>
  <si>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</si>
  <si>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</si>
  <si>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</si>
  <si>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</si>
  <si>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</si>
  <si>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</si>
  <si>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</si>
  <si>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</si>
  <si>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</si>
  <si>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</si>
  <si>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</si>
  <si>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</si>
  <si>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</si>
  <si>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</si>
  <si>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</si>
  <si>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</si>
  <si>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</si>
  <si>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</si>
  <si>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</si>
  <si>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</si>
  <si>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</si>
  <si>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</si>
  <si>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</si>
  <si>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</si>
  <si>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</si>
  <si>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</si>
  <si>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</si>
  <si>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</si>
  <si>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</si>
  <si>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</si>
  <si>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</si>
  <si>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</si>
  <si>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</si>
  <si>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</si>
  <si>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</si>
  <si>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</si>
  <si>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</si>
  <si>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</si>
  <si>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</si>
  <si>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</si>
  <si>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</si>
  <si>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</si>
  <si>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</si>
  <si>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</si>
  <si>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</si>
  <si>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</si>
  <si>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</si>
  <si>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</si>
  <si>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</si>
  <si>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</si>
  <si>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</si>
  <si>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</si>
  <si>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</si>
  <si>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</si>
  <si>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</si>
  <si>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</si>
  <si>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</si>
  <si>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</si>
  <si>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</si>
  <si>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</si>
  <si>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</si>
  <si>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</si>
  <si>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</si>
  <si>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</si>
  <si>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</si>
  <si>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</si>
  <si>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</si>
  <si>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</si>
  <si>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</si>
  <si>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</si>
  <si>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</si>
  <si>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</si>
  <si>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</si>
  <si>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</si>
  <si>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</si>
  <si>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</si>
  <si>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</si>
  <si>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</si>
  <si>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</si>
  <si>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</si>
  <si>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</si>
  <si>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</si>
  <si>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</si>
  <si>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</si>
  <si>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</si>
  <si>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</si>
  <si>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</si>
  <si>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</si>
  <si>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</si>
  <si>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</si>
  <si>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</si>
  <si>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</si>
  <si>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</si>
  <si>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</si>
  <si>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</si>
  <si>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</si>
  <si>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</si>
  <si>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</si>
  <si>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</si>
  <si>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</si>
  <si>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</si>
  <si>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</si>
  <si>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</si>
  <si>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</si>
  <si>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</si>
  <si>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</si>
  <si>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</si>
  <si>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</si>
  <si>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</si>
  <si>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</si>
  <si>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</si>
  <si>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</si>
  <si>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</si>
  <si>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</si>
  <si>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</si>
  <si>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</si>
  <si>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</si>
  <si>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</si>
  <si>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</si>
  <si>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</si>
  <si>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</si>
  <si>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</si>
  <si>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</si>
  <si>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</si>
  <si>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</si>
  <si>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</si>
  <si>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</si>
  <si>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</si>
  <si>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</si>
  <si>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</si>
  <si>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</si>
  <si>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</si>
  <si>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</si>
  <si>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</si>
  <si>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</si>
  <si>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</si>
  <si>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</si>
  <si>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</si>
  <si>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</si>
  <si>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</si>
  <si>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</si>
  <si>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</si>
  <si>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</si>
  <si>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</si>
  <si>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</si>
  <si>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</si>
  <si>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</si>
  <si>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</si>
  <si>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</si>
  <si>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</si>
  <si>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</si>
  <si>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</si>
  <si>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</si>
  <si>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</si>
  <si>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</si>
  <si>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</si>
  <si>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</si>
  <si>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</si>
  <si>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</si>
  <si>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</si>
  <si>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</si>
  <si>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</si>
  <si>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</si>
  <si>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</si>
  <si>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</si>
  <si>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</si>
  <si>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</si>
  <si>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</si>
  <si>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</si>
  <si>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</si>
  <si>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</si>
  <si>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</si>
  <si>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</si>
  <si>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</si>
  <si>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</si>
  <si>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</si>
  <si>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</si>
  <si>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</si>
  <si>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</si>
  <si>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</si>
  <si>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</si>
  <si>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</si>
  <si>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</si>
  <si>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</si>
  <si>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</si>
  <si>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</si>
  <si>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</si>
  <si>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</si>
  <si>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</si>
  <si>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</si>
  <si>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</si>
  <si>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</si>
  <si>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</si>
  <si>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</si>
  <si>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</si>
  <si>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</si>
  <si>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</si>
  <si>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</si>
  <si>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</si>
  <si>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</si>
  <si>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</si>
  <si>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</si>
  <si>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</si>
  <si>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</si>
  <si>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</si>
  <si>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</si>
  <si>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</si>
  <si>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</si>
  <si>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</si>
  <si>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</si>
  <si>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</si>
  <si>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</si>
  <si>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</si>
  <si>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</si>
  <si>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</si>
  <si>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</si>
  <si>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</si>
  <si>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</si>
  <si>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</si>
  <si>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</si>
  <si>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</si>
  <si>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</si>
  <si>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</si>
  <si>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</si>
  <si>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</si>
  <si>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</si>
  <si>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</si>
  <si>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</si>
  <si>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</si>
  <si>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</si>
  <si>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</si>
  <si>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</si>
  <si>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</si>
  <si>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</si>
  <si>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</si>
  <si>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</si>
  <si>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</si>
  <si>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</si>
  <si>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</si>
  <si>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</si>
  <si>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</si>
  <si>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</si>
  <si>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</si>
  <si>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</si>
  <si>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</si>
  <si>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</si>
  <si>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</si>
  <si>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</si>
  <si>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</si>
  <si>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</si>
  <si>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</si>
  <si>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</si>
  <si>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</si>
  <si>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</si>
  <si>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</si>
  <si>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</si>
  <si>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</si>
  <si>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</si>
  <si>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</si>
  <si>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</si>
  <si>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</si>
  <si>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</si>
  <si>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</si>
  <si>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</si>
  <si>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</si>
  <si>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</si>
  <si>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</si>
  <si>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</si>
  <si>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</si>
  <si>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</si>
  <si>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</si>
  <si>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</si>
  <si>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</si>
  <si>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</si>
  <si>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</si>
  <si>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</si>
  <si>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</si>
  <si>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</si>
  <si>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</si>
  <si>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</si>
  <si>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</si>
  <si>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</si>
  <si>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</si>
  <si>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</si>
  <si>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</si>
  <si>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</si>
  <si>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</si>
  <si>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</si>
  <si>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</si>
  <si>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</si>
  <si>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</si>
  <si>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</si>
  <si>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</si>
  <si>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</si>
  <si>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</si>
  <si>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</si>
  <si>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</si>
  <si>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</si>
  <si>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</si>
  <si>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</si>
  <si>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</si>
  <si>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</si>
  <si>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</si>
  <si>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</si>
  <si>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</si>
  <si>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</si>
  <si>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</si>
  <si>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</si>
  <si>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</si>
  <si>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</si>
  <si>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</si>
  <si>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</si>
  <si>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</si>
  <si>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</si>
  <si>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</si>
  <si>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</si>
  <si>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</si>
  <si>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</si>
  <si>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</si>
  <si>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</si>
  <si>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</si>
  <si>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</si>
  <si>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</si>
  <si>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</si>
  <si>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</si>
  <si>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</si>
  <si>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</si>
  <si>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</si>
  <si>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</si>
  <si>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</si>
  <si>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</si>
  <si>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</si>
  <si>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</si>
  <si>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</si>
  <si>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</si>
  <si>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</si>
  <si>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</si>
  <si>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</si>
  <si>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</si>
  <si>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</si>
  <si>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</si>
  <si>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</si>
  <si>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</si>
  <si>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</si>
  <si>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</si>
  <si>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</si>
  <si>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</si>
  <si>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</si>
  <si>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</si>
  <si>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</si>
  <si>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</si>
  <si>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</si>
  <si>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</si>
  <si>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</si>
  <si>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</si>
  <si>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</si>
  <si>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</si>
  <si>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</si>
  <si>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</si>
  <si>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</si>
  <si>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</si>
  <si>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</si>
  <si>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</si>
  <si>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</si>
  <si>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</si>
  <si>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</si>
  <si>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</si>
  <si>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</si>
  <si>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</si>
  <si>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</si>
  <si>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</si>
  <si>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</si>
  <si>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</si>
  <si>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</si>
  <si>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</si>
  <si>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</si>
  <si>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</si>
  <si>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</si>
  <si>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</si>
  <si>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</si>
  <si>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</si>
  <si>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</si>
  <si>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</si>
  <si>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</si>
  <si>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</si>
  <si>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</si>
  <si>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</si>
  <si>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</si>
  <si>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</si>
  <si>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</si>
  <si>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</si>
  <si>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</si>
  <si>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</si>
  <si>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</si>
  <si>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</si>
  <si>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</si>
  <si>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</si>
  <si>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</si>
  <si>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</si>
  <si>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</si>
  <si>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</si>
  <si>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</si>
  <si>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</si>
  <si>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</si>
  <si>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</si>
  <si>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</si>
  <si>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</si>
  <si>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</si>
  <si>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</si>
  <si>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</si>
  <si>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</si>
  <si>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</si>
  <si>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</si>
  <si>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</si>
  <si>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</si>
  <si>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</si>
  <si>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</si>
  <si>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</si>
  <si>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</si>
  <si>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</si>
  <si>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</si>
  <si>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</si>
  <si>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</si>
  <si>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</si>
  <si>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</si>
  <si>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</si>
  <si>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</si>
  <si>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</si>
  <si>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</si>
  <si>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</si>
  <si>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</si>
  <si>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</si>
  <si>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</si>
  <si>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</si>
  <si>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</si>
  <si>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</si>
  <si>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</si>
  <si>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</si>
  <si>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</si>
  <si>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</si>
  <si>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</si>
  <si>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</si>
  <si>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</si>
  <si>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</si>
  <si>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</si>
  <si>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</si>
  <si>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</si>
  <si>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</si>
  <si>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</si>
  <si>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</si>
  <si>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</si>
  <si>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</si>
  <si>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</si>
  <si>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</si>
  <si>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</si>
  <si>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</si>
  <si>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</si>
  <si>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</si>
  <si>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</si>
  <si>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</si>
  <si>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</si>
  <si>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</si>
  <si>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</si>
  <si>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</si>
  <si>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</si>
  <si>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</si>
  <si>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</si>
  <si>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</si>
  <si>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</si>
  <si>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</si>
  <si>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</si>
  <si>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</si>
  <si>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</si>
  <si>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</si>
  <si>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</si>
  <si>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</si>
  <si>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</si>
  <si>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</si>
  <si>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</si>
  <si>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</si>
  <si>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</si>
  <si>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</si>
  <si>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</si>
  <si>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</si>
  <si>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</si>
  <si>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</si>
  <si>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</si>
  <si>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</si>
  <si>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</si>
  <si>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</si>
  <si>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</si>
  <si>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</si>
  <si>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</si>
  <si>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</si>
  <si>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</si>
  <si>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</si>
  <si>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</si>
  <si>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</si>
  <si>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</si>
  <si>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</si>
  <si>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</si>
  <si>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</si>
  <si>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</si>
  <si>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</si>
  <si>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</si>
  <si>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</si>
  <si>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</si>
  <si>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</si>
  <si>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</si>
  <si>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</si>
  <si>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</si>
  <si>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</si>
  <si>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</si>
  <si>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</si>
  <si>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</si>
  <si>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</si>
  <si>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</si>
  <si>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</si>
  <si>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</si>
  <si>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</si>
  <si>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</si>
  <si>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</si>
  <si>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</si>
  <si>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</si>
  <si>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</si>
  <si>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</si>
  <si>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</si>
  <si>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</si>
  <si>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</si>
  <si>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</si>
  <si>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</si>
  <si>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</si>
  <si>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</si>
  <si>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</si>
  <si>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</si>
  <si>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</si>
  <si>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</si>
  <si>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</si>
  <si>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</si>
  <si>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</si>
  <si>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</si>
  <si>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</si>
  <si>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</si>
  <si>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</si>
  <si>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</si>
  <si>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</si>
  <si>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</si>
  <si>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</si>
  <si>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</si>
  <si>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</si>
  <si>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</si>
  <si>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</si>
  <si>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</si>
  <si>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</si>
  <si>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</si>
  <si>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</si>
  <si>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</si>
  <si>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</si>
  <si>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</si>
  <si>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</si>
  <si>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</si>
  <si>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</si>
  <si>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</si>
  <si>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</si>
  <si>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</si>
  <si>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</si>
  <si>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</si>
  <si>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</si>
  <si>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</si>
  <si>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</si>
  <si>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</si>
  <si>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</si>
  <si>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</si>
  <si>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</si>
  <si>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</si>
  <si>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</si>
  <si>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</si>
  <si>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</si>
  <si>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</si>
  <si>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</si>
  <si>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</si>
  <si>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</si>
  <si>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</si>
  <si>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</si>
  <si>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</si>
  <si>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</si>
  <si>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</si>
  <si>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</si>
  <si>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</si>
  <si>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</si>
  <si>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</si>
  <si>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</si>
  <si>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</si>
  <si>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</si>
  <si>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</si>
  <si>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</si>
  <si>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</si>
  <si>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</si>
  <si>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</si>
  <si>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</si>
  <si>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</si>
  <si>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</si>
  <si>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</si>
  <si>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</si>
  <si>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</si>
  <si>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</si>
  <si>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</si>
  <si>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</si>
  <si>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</si>
  <si>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</si>
  <si>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</si>
  <si>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</si>
  <si>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</si>
  <si>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</si>
  <si>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</si>
  <si>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</si>
  <si>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</si>
  <si>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</si>
  <si>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</si>
  <si>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</si>
  <si>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</si>
  <si>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</si>
  <si>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</si>
  <si>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</si>
  <si>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</si>
  <si>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</si>
  <si>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</si>
  <si>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</si>
  <si>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</si>
  <si>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</si>
  <si>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</si>
  <si>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</si>
  <si>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</si>
  <si>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</si>
  <si>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</si>
  <si>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</si>
  <si>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</si>
  <si>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</si>
  <si>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</si>
  <si>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</si>
  <si>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</si>
  <si>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</si>
  <si>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</si>
  <si>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</si>
  <si>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</si>
  <si>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</si>
  <si>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</si>
  <si>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</si>
  <si>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</si>
  <si>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</si>
  <si>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</si>
  <si>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</si>
  <si>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</si>
  <si>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</si>
  <si>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</si>
  <si>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</si>
  <si>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</si>
  <si>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</si>
  <si>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</si>
  <si>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</si>
  <si>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</si>
  <si>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</si>
  <si>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</si>
  <si>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</si>
  <si>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</si>
  <si>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</si>
  <si>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</si>
  <si>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</si>
  <si>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</si>
  <si>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</si>
  <si>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</si>
  <si>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</si>
  <si>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</si>
  <si>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</si>
  <si>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</si>
  <si>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</si>
  <si>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</si>
  <si>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</si>
  <si>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</si>
  <si>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</si>
  <si>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</si>
  <si>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</si>
  <si>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</si>
  <si>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</si>
  <si>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</si>
  <si>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</si>
  <si>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</si>
  <si>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</si>
  <si>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</si>
  <si>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</si>
  <si>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</si>
  <si>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</si>
  <si>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</si>
  <si>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</si>
  <si>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</si>
  <si>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</si>
  <si>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</si>
  <si>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</si>
  <si>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</si>
  <si>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</si>
  <si>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</si>
  <si>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</si>
  <si>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</si>
  <si>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</si>
  <si>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</si>
  <si>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</si>
  <si>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</si>
  <si>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</si>
  <si>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</si>
  <si>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</si>
  <si>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</si>
  <si>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</si>
  <si>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</si>
  <si>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</si>
  <si>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</si>
  <si>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</si>
  <si>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</si>
  <si>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</si>
  <si>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</si>
  <si>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</si>
  <si>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</si>
  <si>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</si>
  <si>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</si>
  <si>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</si>
  <si>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</si>
  <si>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</si>
  <si>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</si>
  <si>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</si>
  <si>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</si>
  <si>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</si>
  <si>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</si>
  <si>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</si>
  <si>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</si>
  <si>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</si>
  <si>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</si>
  <si>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</si>
  <si>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</si>
  <si>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</si>
  <si>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</si>
  <si>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</si>
  <si>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</si>
  <si>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</si>
  <si>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</si>
  <si>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</si>
  <si>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</si>
  <si>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</si>
  <si>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</si>
  <si>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</si>
  <si>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</si>
  <si>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</si>
  <si>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</si>
  <si>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</si>
  <si>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</si>
  <si>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</si>
  <si>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</si>
  <si>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</si>
  <si>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</si>
  <si>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</si>
  <si>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</si>
  <si>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</si>
  <si>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</si>
  <si>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</si>
  <si>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</si>
  <si>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</si>
  <si>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</si>
  <si>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</si>
  <si>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</si>
  <si>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</si>
  <si>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</si>
  <si>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</si>
  <si>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</si>
  <si>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</si>
  <si>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</si>
  <si>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</si>
  <si>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</si>
  <si>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</si>
  <si>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</si>
  <si>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</si>
  <si>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</si>
  <si>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</si>
  <si>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</si>
  <si>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</si>
  <si>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</si>
  <si>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</si>
  <si>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</si>
  <si>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</si>
  <si>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</si>
  <si>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</si>
  <si>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</si>
  <si>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</si>
  <si>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</si>
  <si>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</si>
  <si>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</si>
  <si>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</si>
  <si>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</si>
  <si>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</si>
  <si>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</si>
  <si>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</si>
  <si>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</si>
  <si>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</si>
  <si>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</si>
  <si>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</si>
  <si>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</si>
  <si>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</si>
  <si>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</si>
  <si>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</si>
  <si>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</si>
  <si>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</si>
  <si>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</si>
  <si>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</si>
  <si>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</si>
  <si>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</si>
  <si>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</si>
  <si>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</si>
  <si>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</si>
  <si>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</si>
  <si>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</si>
  <si>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</si>
  <si>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</si>
  <si>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</si>
  <si>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</si>
  <si>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</si>
  <si>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</si>
  <si>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</si>
  <si>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</si>
  <si>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</si>
  <si>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</si>
  <si>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</si>
  <si>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</si>
  <si>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</si>
  <si>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</si>
  <si>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</si>
  <si>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</si>
  <si>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</si>
  <si>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</si>
  <si>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</si>
  <si>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</si>
  <si>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</si>
  <si>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</si>
  <si>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</si>
  <si>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</si>
  <si>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</si>
  <si>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</si>
  <si>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</si>
  <si>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</si>
  <si>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</si>
  <si>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</si>
  <si>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</si>
  <si>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</si>
  <si>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</si>
  <si>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</si>
  <si>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</si>
  <si>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</si>
  <si>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</si>
  <si>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</si>
  <si>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</si>
  <si>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</si>
  <si>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</si>
  <si>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</si>
  <si>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</si>
  <si>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</si>
  <si>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</si>
  <si>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</si>
  <si>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</si>
  <si>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</si>
  <si>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</si>
  <si>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</si>
  <si>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</si>
  <si>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</si>
  <si>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</si>
  <si>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</si>
  <si>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</si>
  <si>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</si>
  <si>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</si>
  <si>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</si>
  <si>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</si>
  <si>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</si>
  <si>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</si>
  <si>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</si>
  <si>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</si>
  <si>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</si>
  <si>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</si>
  <si>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</si>
  <si>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</si>
  <si>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</si>
  <si>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</si>
  <si>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</si>
  <si>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</si>
  <si>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</si>
  <si>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</si>
  <si>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</si>
  <si>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</si>
  <si>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</si>
  <si>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</si>
  <si>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</si>
  <si>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</si>
  <si>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</si>
  <si>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</si>
  <si>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</si>
  <si>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</si>
  <si>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</si>
  <si>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</si>
  <si>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</si>
  <si>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</si>
  <si>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</si>
  <si>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</si>
  <si>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</si>
  <si>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</si>
  <si>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</si>
  <si>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</si>
  <si>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</si>
  <si>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</si>
  <si>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</si>
  <si>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</si>
  <si>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</si>
  <si>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</si>
  <si>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</si>
  <si>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</si>
  <si>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</si>
  <si>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</si>
  <si>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</si>
  <si>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</si>
  <si>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</si>
  <si>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</si>
  <si>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</si>
  <si>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</si>
  <si>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</si>
  <si>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</si>
  <si>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</si>
  <si>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</si>
  <si>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</si>
  <si>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</si>
  <si>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</si>
  <si>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</si>
  <si>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</si>
  <si>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</si>
  <si>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</si>
  <si>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</si>
  <si>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</si>
  <si>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</si>
  <si>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</si>
  <si>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</si>
  <si>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</si>
  <si>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</si>
  <si>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</si>
  <si>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</si>
  <si>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</si>
  <si>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</si>
  <si>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</si>
  <si>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</si>
  <si>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</si>
  <si>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</si>
  <si>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</si>
  <si>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</si>
  <si>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</si>
  <si>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</si>
  <si>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</si>
  <si>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</si>
  <si>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</si>
  <si>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</si>
  <si>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</si>
  <si>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</si>
  <si>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</si>
  <si>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</si>
  <si>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</si>
  <si>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</si>
  <si>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</si>
  <si>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</si>
  <si>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</si>
  <si>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</si>
  <si>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</si>
  <si>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</si>
  <si>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</si>
  <si>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</si>
  <si>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</si>
  <si>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</si>
  <si>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</si>
  <si>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</si>
  <si>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</si>
  <si>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</si>
  <si>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</si>
  <si>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</si>
  <si>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</si>
  <si>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</si>
  <si>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</si>
  <si>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</si>
  <si>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</si>
  <si>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</si>
  <si>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</si>
  <si>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</si>
  <si>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</si>
  <si>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</si>
  <si>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</si>
  <si>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</si>
  <si>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</si>
  <si>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</si>
  <si>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</si>
  <si>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</si>
  <si>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</si>
  <si>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</si>
  <si>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</si>
  <si>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</si>
  <si>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</si>
  <si>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</si>
  <si>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</si>
  <si>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</si>
  <si>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</si>
  <si>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</si>
  <si>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</si>
  <si>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</si>
  <si>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</si>
  <si>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</si>
  <si>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</si>
  <si>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</si>
  <si>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</si>
  <si>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</si>
  <si>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</si>
  <si>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</si>
  <si>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</si>
  <si>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</si>
  <si>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</si>
  <si>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</si>
  <si>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</si>
  <si>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</si>
  <si>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</si>
  <si>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</si>
  <si>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</si>
  <si>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</si>
  <si>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</si>
  <si>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</si>
  <si>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</si>
  <si>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</si>
  <si>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</si>
  <si>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</si>
  <si>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</si>
  <si>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</si>
  <si>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</si>
  <si>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</si>
  <si>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</si>
  <si>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</si>
  <si>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</si>
  <si>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</si>
  <si>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</si>
  <si>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</si>
  <si>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</si>
  <si>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</si>
  <si>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</si>
  <si>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</si>
  <si>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</si>
  <si>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</si>
  <si>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</si>
  <si>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</si>
  <si>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</si>
  <si>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</si>
  <si>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</si>
  <si>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</si>
  <si>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</si>
  <si>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</si>
  <si>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</si>
  <si>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</si>
  <si>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</si>
  <si>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</si>
  <si>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</si>
  <si>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</si>
  <si>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</si>
  <si>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</si>
  <si>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</si>
  <si>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</si>
  <si>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</si>
  <si>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</si>
  <si>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</si>
  <si>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</si>
  <si>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</si>
  <si>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</si>
  <si>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</si>
  <si>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</si>
  <si>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</si>
  <si>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</si>
  <si>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</si>
  <si>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</si>
  <si>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</si>
  <si>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</si>
  <si>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</si>
  <si>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</si>
  <si>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</si>
  <si>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</si>
  <si>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</si>
  <si>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</si>
  <si>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</si>
  <si>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</si>
  <si>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</si>
  <si>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</si>
  <si>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</si>
  <si>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</si>
  <si>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</si>
  <si>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</si>
  <si>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</si>
  <si>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</si>
  <si>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</si>
  <si>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</si>
  <si>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</si>
  <si>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</si>
  <si>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</si>
  <si>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</si>
  <si>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</si>
  <si>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</si>
  <si>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</si>
  <si>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</si>
  <si>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</si>
  <si>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</si>
  <si>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</si>
  <si>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</si>
  <si>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</si>
  <si>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</si>
  <si>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</si>
  <si>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</si>
  <si>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</si>
  <si>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</si>
  <si>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</si>
  <si>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</si>
  <si>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</si>
  <si>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</si>
  <si>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</si>
  <si>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</si>
  <si>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</si>
  <si>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</si>
  <si>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</si>
  <si>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</si>
  <si>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</si>
  <si>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</si>
  <si>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</si>
  <si>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</si>
  <si>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</si>
  <si>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</si>
  <si>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</si>
  <si>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</si>
  <si>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</si>
  <si>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</si>
  <si>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</si>
  <si>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</si>
  <si>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</si>
  <si>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</si>
  <si>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</si>
  <si>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</si>
  <si>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</si>
  <si>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</si>
  <si>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</si>
  <si>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</si>
  <si>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</si>
  <si>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</si>
  <si>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</si>
  <si>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</si>
  <si>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</si>
  <si>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</si>
  <si>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</si>
  <si>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</si>
  <si>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</si>
  <si>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</si>
  <si>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</si>
  <si>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</si>
  <si>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</si>
  <si>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</si>
  <si>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</si>
  <si>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</si>
  <si>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</si>
  <si>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</si>
  <si>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</si>
  <si>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</si>
  <si>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</si>
  <si>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</si>
  <si>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</si>
  <si>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</si>
  <si>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</si>
  <si>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</si>
  <si>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</si>
  <si>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</si>
  <si>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</si>
  <si>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</si>
  <si>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</si>
  <si>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</si>
  <si>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</si>
  <si>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</si>
  <si>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</si>
  <si>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</si>
  <si>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</si>
  <si>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</si>
  <si>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</si>
  <si>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</si>
  <si>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</si>
  <si>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</si>
  <si>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</si>
  <si>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</si>
  <si>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</si>
  <si>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</si>
  <si>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</si>
  <si>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</si>
  <si>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</si>
  <si>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</si>
  <si>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</si>
  <si>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</si>
  <si>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</si>
  <si>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</si>
  <si>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</si>
  <si>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</si>
  <si>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</si>
  <si>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</si>
  <si>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</si>
  <si>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</si>
  <si>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</si>
  <si>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</si>
  <si>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</si>
  <si>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</si>
  <si>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</si>
  <si>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</si>
  <si>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</si>
  <si>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</si>
  <si>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</si>
  <si>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</si>
  <si>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</si>
  <si>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</si>
  <si>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</si>
  <si>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</si>
  <si>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</si>
  <si>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</si>
  <si>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</si>
  <si>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</si>
  <si>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</si>
  <si>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</si>
  <si>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</si>
  <si>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</si>
  <si>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</si>
  <si>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</si>
  <si>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</si>
  <si>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</si>
  <si>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</si>
  <si>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</si>
  <si>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</si>
  <si>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</si>
  <si>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</si>
  <si>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</si>
  <si>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</si>
  <si>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</si>
  <si>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</si>
  <si>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</si>
  <si>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</si>
  <si>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</si>
  <si>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</si>
  <si>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</si>
  <si>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</si>
  <si>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</si>
  <si>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</si>
  <si>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</si>
  <si>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</si>
  <si>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</si>
  <si>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</si>
  <si>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</si>
  <si>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</si>
  <si>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</si>
  <si>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</si>
  <si>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</si>
  <si>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</si>
  <si>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</si>
  <si>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</si>
  <si>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</si>
  <si>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</si>
  <si>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</si>
  <si>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</si>
  <si>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</si>
  <si>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</si>
  <si>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</si>
  <si>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</si>
  <si>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</si>
  <si>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</si>
  <si>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</si>
  <si>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</si>
  <si>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</si>
  <si>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</si>
  <si>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</si>
  <si>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</si>
  <si>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</si>
  <si>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</si>
  <si>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</si>
  <si>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</si>
  <si>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</si>
  <si>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</si>
  <si>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</si>
  <si>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</si>
  <si>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</si>
  <si>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</si>
  <si>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</si>
  <si>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</si>
  <si>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</si>
  <si>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</si>
  <si>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</si>
  <si>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</si>
  <si>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</si>
  <si>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</si>
  <si>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</si>
  <si>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</si>
  <si>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</si>
  <si>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</si>
  <si>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</si>
  <si>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</si>
  <si>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</si>
  <si>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</si>
  <si>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</si>
  <si>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</si>
  <si>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</si>
  <si>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</si>
  <si>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</si>
  <si>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</si>
  <si>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</si>
  <si>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</si>
  <si>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</si>
  <si>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</si>
  <si>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</si>
  <si>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</si>
  <si>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</si>
  <si>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</si>
  <si>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</si>
  <si>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</si>
  <si>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</si>
  <si>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</si>
  <si>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</si>
  <si>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</si>
  <si>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</si>
  <si>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</si>
  <si>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</si>
  <si>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</si>
  <si>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</si>
  <si>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</si>
  <si>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</si>
  <si>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</si>
  <si>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</si>
  <si>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</si>
  <si>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</si>
  <si>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</si>
  <si>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</si>
  <si>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</si>
  <si>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</si>
  <si>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</si>
  <si>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</si>
  <si>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</si>
  <si>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</si>
  <si>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</si>
  <si>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</si>
  <si>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</si>
  <si>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</si>
  <si>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</si>
  <si>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</si>
  <si>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</si>
  <si>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</si>
  <si>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</si>
  <si>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</si>
  <si>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</si>
  <si>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</si>
  <si>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</si>
  <si>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</si>
  <si>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</si>
  <si>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</si>
  <si>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</si>
  <si>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</si>
  <si>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</si>
  <si>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</si>
  <si>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</si>
  <si>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</si>
  <si>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</si>
  <si>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</si>
  <si>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</si>
  <si>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</si>
  <si>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</si>
  <si>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</si>
  <si>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</si>
  <si>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</si>
  <si>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</si>
  <si>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</si>
  <si>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</si>
  <si>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</si>
  <si>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</si>
  <si>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</si>
  <si>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</si>
  <si>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</si>
  <si>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</si>
  <si>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</si>
  <si>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</si>
  <si>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</si>
  <si>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</si>
  <si>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</si>
  <si>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</si>
  <si>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</si>
  <si>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</si>
  <si>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</si>
  <si>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</si>
  <si>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</si>
  <si>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</si>
  <si>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</si>
  <si>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</si>
  <si>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</si>
  <si>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</si>
  <si>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</si>
  <si>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</si>
  <si>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</si>
  <si>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</si>
  <si>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</si>
  <si>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</si>
  <si>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</si>
  <si>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</si>
  <si>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</si>
  <si>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</si>
  <si>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</si>
  <si>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</si>
  <si>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</si>
  <si>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</si>
  <si>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</si>
  <si>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</si>
  <si>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</si>
  <si>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</si>
  <si>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</si>
  <si>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</si>
  <si>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</si>
  <si>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</si>
  <si>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</si>
  <si>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</si>
  <si>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</si>
  <si>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</si>
  <si>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</si>
  <si>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</si>
  <si>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</si>
  <si>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</si>
  <si>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</si>
  <si>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</si>
  <si>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</si>
  <si>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</si>
  <si>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</si>
  <si>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</si>
  <si>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</si>
  <si>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</si>
  <si>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</si>
  <si>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</si>
  <si>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</si>
  <si>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</si>
  <si>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</si>
  <si>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</si>
  <si>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</si>
  <si>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</si>
  <si>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</si>
  <si>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</si>
  <si>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</si>
  <si>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</si>
  <si>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</si>
  <si>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</si>
  <si>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</si>
  <si>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</si>
  <si>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</si>
  <si>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</si>
  <si>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</si>
  <si>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</si>
  <si>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</si>
  <si>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</si>
  <si>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</si>
  <si>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</si>
  <si>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</si>
  <si>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</si>
  <si>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</si>
  <si>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</si>
  <si>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</si>
  <si>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</si>
  <si>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</si>
  <si>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</si>
  <si>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</si>
  <si>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</si>
  <si>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</si>
  <si>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</si>
  <si>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</si>
  <si>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</si>
  <si>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</si>
  <si>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</si>
  <si>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</si>
  <si>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</si>
  <si>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</si>
  <si>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</si>
  <si>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</si>
  <si>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</si>
  <si>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</si>
  <si>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</si>
  <si>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</si>
  <si>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</si>
  <si>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</si>
  <si>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</si>
  <si>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</si>
  <si>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</si>
  <si>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</si>
  <si>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</si>
  <si>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</si>
  <si>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</si>
  <si>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</si>
  <si>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</si>
  <si>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</si>
  <si>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</si>
  <si>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</si>
  <si>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</si>
  <si>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</si>
  <si>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</si>
  <si>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</si>
  <si>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</si>
  <si>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</si>
  <si>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</si>
  <si>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</si>
  <si>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</si>
  <si>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</si>
  <si>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</si>
  <si>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</si>
  <si>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</si>
  <si>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</si>
  <si>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</si>
  <si>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</si>
  <si>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</si>
  <si>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</si>
  <si>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</si>
  <si>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</si>
  <si>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</si>
  <si>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</si>
  <si>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</si>
  <si>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</si>
  <si>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</si>
  <si>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</si>
  <si>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</si>
  <si>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</si>
  <si>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</si>
  <si>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</si>
  <si>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</si>
  <si>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</si>
  <si>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</si>
  <si>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</si>
  <si>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</si>
  <si>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</si>
  <si>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</si>
  <si>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</si>
  <si>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</si>
  <si>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</si>
  <si>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</si>
  <si>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</si>
  <si>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</si>
  <si>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</si>
  <si>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</si>
  <si>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</si>
  <si>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</si>
  <si>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</si>
  <si>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</si>
  <si>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</si>
  <si>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</si>
  <si>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</si>
  <si>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</si>
  <si>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</si>
  <si>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</si>
  <si>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</si>
  <si>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</si>
  <si>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</si>
  <si>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</si>
  <si>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</si>
  <si>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</si>
  <si>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</si>
  <si>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</si>
  <si>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</si>
  <si>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</si>
  <si>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</si>
  <si>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</si>
  <si>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</si>
  <si>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</si>
  <si>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</si>
  <si>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</si>
  <si>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</si>
  <si>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</si>
  <si>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</si>
  <si>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</si>
  <si>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</si>
  <si>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</si>
  <si>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</si>
  <si>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</si>
  <si>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</si>
  <si>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</si>
  <si>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</si>
  <si>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</si>
  <si>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</si>
  <si>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</si>
  <si>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</si>
  <si>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</si>
  <si>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</si>
  <si>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</si>
  <si>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</si>
  <si>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</si>
  <si>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</si>
  <si>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</si>
  <si>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</si>
  <si>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</si>
  <si>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</si>
  <si>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</si>
  <si>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</si>
  <si>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</si>
  <si>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</si>
  <si>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</si>
  <si>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</si>
  <si>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</si>
  <si>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</si>
  <si>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</si>
  <si>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</si>
  <si>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</si>
  <si>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</si>
  <si>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</si>
  <si>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</si>
  <si>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</si>
  <si>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</si>
  <si>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</si>
  <si>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</si>
  <si>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</si>
  <si>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</si>
  <si>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</si>
  <si>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</si>
  <si>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</si>
  <si>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</si>
  <si>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</si>
  <si>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</si>
  <si>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</si>
  <si>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</si>
  <si>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</si>
  <si>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</si>
  <si>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</si>
  <si>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</si>
  <si>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</si>
  <si>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</si>
  <si>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</si>
  <si>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</si>
  <si>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</si>
  <si>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</si>
  <si>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</si>
  <si>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</si>
  <si>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</si>
  <si>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</si>
  <si>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</si>
  <si>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</si>
  <si>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</si>
  <si>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</si>
  <si>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</si>
  <si>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</si>
  <si>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</si>
  <si>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</si>
  <si>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</si>
  <si>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</si>
  <si>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</si>
  <si>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</si>
  <si>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</si>
  <si>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</si>
  <si>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</si>
  <si>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</si>
  <si>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</si>
  <si>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</si>
  <si>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</si>
  <si>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</si>
  <si>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</si>
  <si>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</si>
  <si>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</si>
  <si>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</si>
  <si>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</si>
  <si>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</si>
  <si>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</si>
  <si>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</si>
  <si>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</si>
  <si>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</si>
  <si>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</si>
  <si>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</si>
  <si>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</si>
  <si>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</si>
  <si>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</si>
  <si>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</si>
  <si>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</si>
  <si>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</si>
  <si>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</si>
  <si>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</si>
  <si>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</si>
  <si>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</si>
  <si>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</si>
  <si>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</si>
  <si>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</si>
  <si>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</si>
  <si>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</si>
  <si>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</si>
  <si>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</si>
  <si>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</si>
  <si>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</si>
  <si>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</si>
  <si>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</si>
  <si>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</si>
  <si>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</si>
  <si>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</si>
  <si>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</si>
  <si>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</si>
  <si>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</si>
  <si>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</si>
  <si>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</si>
  <si>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</si>
  <si>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</si>
  <si>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</si>
  <si>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</si>
  <si>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</si>
  <si>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</si>
  <si>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</si>
  <si>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</si>
  <si>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</si>
  <si>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</si>
  <si>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</si>
  <si>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</si>
  <si>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</si>
  <si>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</si>
  <si>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</si>
  <si>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</si>
  <si>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</si>
  <si>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</si>
  <si>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</si>
  <si>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</si>
  <si>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</si>
  <si>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</si>
  <si>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</si>
  <si>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</si>
  <si>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</si>
  <si>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</si>
  <si>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</si>
  <si>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</si>
  <si>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</si>
  <si>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</si>
  <si>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</si>
  <si>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</si>
  <si>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</si>
  <si>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</si>
  <si>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</si>
  <si>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</si>
  <si>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</si>
  <si>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</si>
  <si>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</si>
  <si>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</si>
  <si>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</si>
  <si>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</si>
  <si>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</si>
  <si>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</si>
  <si>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</si>
  <si>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</si>
  <si>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</si>
  <si>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</si>
  <si>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</si>
  <si>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</si>
  <si>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</si>
  <si>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</si>
  <si>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</si>
  <si>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</si>
  <si>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</si>
  <si>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</si>
  <si>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</si>
  <si>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</si>
  <si>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</si>
  <si>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</si>
  <si>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</si>
  <si>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</si>
  <si>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</si>
  <si>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</si>
  <si>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</si>
  <si>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</si>
  <si>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</si>
  <si>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</si>
  <si>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</si>
  <si>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</si>
  <si>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</si>
  <si>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</si>
  <si>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</si>
  <si>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</si>
  <si>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</si>
  <si>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</si>
  <si>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</si>
  <si>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</si>
  <si>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</si>
  <si>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</si>
  <si>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</si>
  <si>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</si>
  <si>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</si>
  <si>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</si>
  <si>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</si>
  <si>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</si>
  <si>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</si>
  <si>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</si>
  <si>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</si>
  <si>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</si>
  <si>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</si>
  <si>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</si>
  <si>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</si>
  <si>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</si>
  <si>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</si>
  <si>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</si>
  <si>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</si>
  <si>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</si>
  <si>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</si>
  <si>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</si>
  <si>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</si>
  <si>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</si>
  <si>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</si>
  <si>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</si>
  <si>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</si>
  <si>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</si>
  <si>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</si>
  <si>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</si>
  <si>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</si>
  <si>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</si>
  <si>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</si>
  <si>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</si>
  <si>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</si>
  <si>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</si>
  <si>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</si>
  <si>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</si>
  <si>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</si>
  <si>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</si>
  <si>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</si>
  <si>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</si>
  <si>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</si>
  <si>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</si>
  <si>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</si>
  <si>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</si>
  <si>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</si>
  <si>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</si>
  <si>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</si>
  <si>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</si>
  <si>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</si>
  <si>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</si>
  <si>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</si>
  <si>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</si>
  <si>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</si>
  <si>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</si>
  <si>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</si>
  <si>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</si>
  <si>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</si>
  <si>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</si>
  <si>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</si>
  <si>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</si>
  <si>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</si>
  <si>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</si>
  <si>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</si>
  <si>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</si>
  <si>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</si>
  <si>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</si>
  <si>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</si>
  <si>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</si>
  <si>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</si>
  <si>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</si>
  <si>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</si>
  <si>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</si>
  <si>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</si>
  <si>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</si>
  <si>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</si>
  <si>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</si>
  <si>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</si>
  <si>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</si>
  <si>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</si>
  <si>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</si>
  <si>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</si>
  <si>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</si>
  <si>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</si>
  <si>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</si>
  <si>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</si>
  <si>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</si>
  <si>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</si>
  <si>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</si>
  <si>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</si>
  <si>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</si>
  <si>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</si>
  <si>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</si>
  <si>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</si>
  <si>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</si>
  <si>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</si>
  <si>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</si>
  <si>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</si>
  <si>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</si>
  <si>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</si>
  <si>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</si>
  <si>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</si>
  <si>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</si>
  <si>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</si>
  <si>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</si>
  <si>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</si>
  <si>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</si>
  <si>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</si>
  <si>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</si>
  <si>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</si>
  <si>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</si>
  <si>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</si>
  <si>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</si>
  <si>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</si>
  <si>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</si>
  <si>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</si>
  <si>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</si>
  <si>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</si>
  <si>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</si>
  <si>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</si>
  <si>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</si>
  <si>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</si>
  <si>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</si>
  <si>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</si>
  <si>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</si>
  <si>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</si>
  <si>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</si>
  <si>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</si>
  <si>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</si>
  <si>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</si>
  <si>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</si>
  <si>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</si>
  <si>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</si>
  <si>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</si>
  <si>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</si>
  <si>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</si>
  <si>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</si>
  <si>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</si>
  <si>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</si>
  <si>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</si>
  <si>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</si>
  <si>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</si>
  <si>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</si>
  <si>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</si>
  <si>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</si>
  <si>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</si>
  <si>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</si>
  <si>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</si>
  <si>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</si>
  <si>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</si>
  <si>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</si>
  <si>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</si>
  <si>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</si>
  <si>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</si>
  <si>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</si>
  <si>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</si>
  <si>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</si>
  <si>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</si>
  <si>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</si>
  <si>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</si>
  <si>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</si>
  <si>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</si>
  <si>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</si>
  <si>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</si>
  <si>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</si>
  <si>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</si>
  <si>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</si>
  <si>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</si>
  <si>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</si>
  <si>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</si>
  <si>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</si>
  <si>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</si>
  <si>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</si>
  <si>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</si>
  <si>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</si>
  <si>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</si>
  <si>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</si>
  <si>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</si>
  <si>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</si>
  <si>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</si>
  <si>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</si>
  <si>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</si>
  <si>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</si>
  <si>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</si>
  <si>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</si>
  <si>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</si>
  <si>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</si>
  <si>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</si>
  <si>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</si>
  <si>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</si>
  <si>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</si>
  <si>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</si>
  <si>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</si>
  <si>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</si>
  <si>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</si>
  <si>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</si>
  <si>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</si>
  <si>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</si>
  <si>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</si>
  <si>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</si>
  <si>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</si>
  <si>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</si>
  <si>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</si>
  <si>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</si>
  <si>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</si>
  <si>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</si>
  <si>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</si>
  <si>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</si>
  <si>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</si>
  <si>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</si>
  <si>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</si>
  <si>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</si>
  <si>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</si>
  <si>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</si>
  <si>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</si>
  <si>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</si>
  <si>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</si>
  <si>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</si>
  <si>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</si>
  <si>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</si>
  <si>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</si>
  <si>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</si>
  <si>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</si>
  <si>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</si>
  <si>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</si>
  <si>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</si>
  <si>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</si>
  <si>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</si>
  <si>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</si>
  <si>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</si>
  <si>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</si>
  <si>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</si>
  <si>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</si>
  <si>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</si>
  <si>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</si>
  <si>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</si>
  <si>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</si>
  <si>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</si>
  <si>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</si>
  <si>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</si>
  <si>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</si>
  <si>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</si>
  <si>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</si>
  <si>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</si>
  <si>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</si>
  <si>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</si>
  <si>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</si>
  <si>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</si>
  <si>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</si>
  <si>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</si>
  <si>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</si>
  <si>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</si>
  <si>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</si>
  <si>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</si>
  <si>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</si>
  <si>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</si>
  <si>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</si>
  <si>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</si>
  <si>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</si>
  <si>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</si>
  <si>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</si>
  <si>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</si>
  <si>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</si>
  <si>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</si>
  <si>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</si>
  <si>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</si>
  <si>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</si>
  <si>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</si>
  <si>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</si>
  <si>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</si>
  <si>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</si>
  <si>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</si>
  <si>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</si>
  <si>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</si>
  <si>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</si>
  <si>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</si>
  <si>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</si>
  <si>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</si>
  <si>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</si>
  <si>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</si>
  <si>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</si>
  <si>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</si>
  <si>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</si>
  <si>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</si>
  <si>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</si>
  <si>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</si>
  <si>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</si>
  <si>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</si>
  <si>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</si>
  <si>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</si>
  <si>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</si>
  <si>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</si>
  <si>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</si>
  <si>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</si>
  <si>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</si>
  <si>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</si>
  <si>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</si>
  <si>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</si>
  <si>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</si>
  <si>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</si>
  <si>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</si>
  <si>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</si>
  <si>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</si>
  <si>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</si>
  <si>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</si>
  <si>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</si>
  <si>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</si>
  <si>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</si>
  <si>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</si>
  <si>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</si>
  <si>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</si>
  <si>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</si>
  <si>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</si>
  <si>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</si>
  <si>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</si>
  <si>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</si>
  <si>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</si>
  <si>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</si>
  <si>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</si>
  <si>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</si>
  <si>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</si>
  <si>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</si>
  <si>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</si>
  <si>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</si>
  <si>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</si>
  <si>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</si>
  <si>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</si>
  <si>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</si>
  <si>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</si>
  <si>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</si>
  <si>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</si>
  <si>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</si>
  <si>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</si>
  <si>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</si>
  <si>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</si>
  <si>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</si>
  <si>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</si>
  <si>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</si>
  <si>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</si>
  <si>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</si>
  <si>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</si>
  <si>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</si>
  <si>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</si>
  <si>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</si>
  <si>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</si>
  <si>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</si>
  <si>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</si>
  <si>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</si>
  <si>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</si>
  <si>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</si>
  <si>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</si>
  <si>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</si>
  <si>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</si>
  <si>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</si>
  <si>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</si>
  <si>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</si>
  <si>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</si>
  <si>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</si>
  <si>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</si>
  <si>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</si>
  <si>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</si>
  <si>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</si>
  <si>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</si>
  <si>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</si>
  <si>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</si>
  <si>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</si>
  <si>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</si>
  <si>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</si>
  <si>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</si>
  <si>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</si>
  <si>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</si>
  <si>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</si>
  <si>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</si>
  <si>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</si>
  <si>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</si>
  <si>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</si>
  <si>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</si>
  <si>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</si>
  <si>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</si>
  <si>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</si>
  <si>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</si>
  <si>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</si>
  <si>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</si>
  <si>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</si>
  <si>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</si>
  <si>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</si>
  <si>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</si>
  <si>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</si>
  <si>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</si>
  <si>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</si>
  <si>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</si>
  <si>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</si>
  <si>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</si>
  <si>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</si>
  <si>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</si>
  <si>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</si>
  <si>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</si>
  <si>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</si>
  <si>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</si>
  <si>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</si>
  <si>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</si>
  <si>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</si>
  <si>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</si>
  <si>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</si>
  <si>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</si>
  <si>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</si>
  <si>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</si>
  <si>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</si>
  <si>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</si>
  <si>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</si>
  <si>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</si>
  <si>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</si>
  <si>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</si>
  <si>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</si>
  <si>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</si>
  <si>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</si>
  <si>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</si>
  <si>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</si>
  <si>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</si>
  <si>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</si>
  <si>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</si>
  <si>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</si>
  <si>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</si>
  <si>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</si>
  <si>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</si>
  <si>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</si>
  <si>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</si>
  <si>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</si>
  <si>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</si>
  <si>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</si>
  <si>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</si>
  <si>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</si>
  <si>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</si>
  <si>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</si>
  <si>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</si>
  <si>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</si>
  <si>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</si>
  <si>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</si>
  <si>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</si>
  <si>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</si>
  <si>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</si>
  <si>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</si>
  <si>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</si>
  <si>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</si>
  <si>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</si>
  <si>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</si>
  <si>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</si>
  <si>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</si>
  <si>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</si>
  <si>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</si>
  <si>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</si>
  <si>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</si>
  <si>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</si>
  <si>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</si>
  <si>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</si>
  <si>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</si>
  <si>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</si>
  <si>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</si>
  <si>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</si>
  <si>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</si>
  <si>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</si>
  <si>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</si>
  <si>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</si>
  <si>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</si>
  <si>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</si>
  <si>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</si>
  <si>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</si>
  <si>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</si>
  <si>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</si>
  <si>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</si>
  <si>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</si>
  <si>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</si>
  <si>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</si>
  <si>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</si>
  <si>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</si>
  <si>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</si>
  <si>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</si>
  <si>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</si>
  <si>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</si>
  <si>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</si>
  <si>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</si>
  <si>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</si>
  <si>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</si>
  <si>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</si>
  <si>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</si>
  <si>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</si>
  <si>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</si>
  <si>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</si>
  <si>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</si>
  <si>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</si>
  <si>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</si>
  <si>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</si>
  <si>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</si>
  <si>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</si>
  <si>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</si>
  <si>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</si>
  <si>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</si>
  <si>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</si>
  <si>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</si>
  <si>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</si>
  <si>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</si>
  <si>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</si>
  <si>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</si>
  <si>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</si>
  <si>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</si>
  <si>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</si>
  <si>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</si>
  <si>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</si>
  <si>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</si>
  <si>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</si>
  <si>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</si>
  <si>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</si>
  <si>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</si>
  <si>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</si>
  <si>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</si>
  <si>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</si>
  <si>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</si>
  <si>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</si>
  <si>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</si>
  <si>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</si>
  <si>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</si>
  <si>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</si>
  <si>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</si>
  <si>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</si>
  <si>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</si>
  <si>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</si>
  <si>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</si>
  <si>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</si>
  <si>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</si>
  <si>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</si>
  <si>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</si>
  <si>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</si>
  <si>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</si>
  <si>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</si>
  <si>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</si>
  <si>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</si>
  <si>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</si>
  <si>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</si>
  <si>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</si>
  <si>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</si>
  <si>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</si>
  <si>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</si>
  <si>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</si>
  <si>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</si>
  <si>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</si>
  <si>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</si>
  <si>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</si>
  <si>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</si>
  <si>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</si>
  <si>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</si>
  <si>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</si>
  <si>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</si>
  <si>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</si>
  <si>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</si>
  <si>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</si>
  <si>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</si>
  <si>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</si>
  <si>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</si>
  <si>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</si>
  <si>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</si>
  <si>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</si>
  <si>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</si>
  <si>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</si>
  <si>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</si>
  <si>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</si>
  <si>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</si>
  <si>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</si>
  <si>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</si>
  <si>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</si>
  <si>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</si>
  <si>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</si>
  <si>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</si>
  <si>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</si>
  <si>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</si>
  <si>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</si>
  <si>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</si>
  <si>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</si>
  <si>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</si>
  <si>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</si>
  <si>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</si>
  <si>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</si>
  <si>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</si>
  <si>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</si>
  <si>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</si>
  <si>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</si>
  <si>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</si>
  <si>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</si>
  <si>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</si>
  <si>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</si>
  <si>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</si>
  <si>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</si>
  <si>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</si>
  <si>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</si>
  <si>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</si>
  <si>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</si>
  <si>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</si>
  <si>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</si>
  <si>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</si>
  <si>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</si>
  <si>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</si>
  <si>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</si>
  <si>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</si>
  <si>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</si>
  <si>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</si>
  <si>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</si>
  <si>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</si>
  <si>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</si>
  <si>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</si>
  <si>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</si>
  <si>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</si>
  <si>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</si>
  <si>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</si>
  <si>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</si>
  <si>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</si>
  <si>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</si>
  <si>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</si>
  <si>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</si>
  <si>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</si>
  <si>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</si>
  <si>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</si>
  <si>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</si>
  <si>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</si>
  <si>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</si>
  <si>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</si>
  <si>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</si>
  <si>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</si>
  <si>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</si>
  <si>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</si>
  <si>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</si>
  <si>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</si>
  <si>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</si>
  <si>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</si>
  <si>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</si>
  <si>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</si>
  <si>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</si>
  <si>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</si>
  <si>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</si>
  <si>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</si>
  <si>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</si>
  <si>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</si>
  <si>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</si>
  <si>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</si>
  <si>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</si>
  <si>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</si>
  <si>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</si>
  <si>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</si>
  <si>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</si>
  <si>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</si>
  <si>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</si>
  <si>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</si>
  <si>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</si>
  <si>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</si>
  <si>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</si>
  <si>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</si>
  <si>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</si>
  <si>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</si>
  <si>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</si>
  <si>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</si>
  <si>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</si>
  <si>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</si>
  <si>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</si>
  <si>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</si>
  <si>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</si>
  <si>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</si>
  <si>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</si>
  <si>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</si>
  <si>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</si>
  <si>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</si>
  <si>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</si>
  <si>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</si>
  <si>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</si>
  <si>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</si>
  <si>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</si>
  <si>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</si>
  <si>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</si>
  <si>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</si>
  <si>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</si>
  <si>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</si>
  <si>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</si>
  <si>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</si>
  <si>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</si>
  <si>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</si>
  <si>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</si>
  <si>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</si>
  <si>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</si>
  <si>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</si>
  <si>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</si>
  <si>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</si>
  <si>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</si>
  <si>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</si>
  <si>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</si>
  <si>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</si>
  <si>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</si>
  <si>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</si>
  <si>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</si>
  <si>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</si>
  <si>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</si>
  <si>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</si>
  <si>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</si>
  <si>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</si>
  <si>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</si>
  <si>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</si>
  <si>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</si>
  <si>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</si>
  <si>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</si>
  <si>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</si>
  <si>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</si>
  <si>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</si>
  <si>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</si>
  <si>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</si>
  <si>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</si>
  <si>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</si>
  <si>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</si>
  <si>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</si>
  <si>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</si>
  <si>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</si>
  <si>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</si>
  <si>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</si>
  <si>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</si>
  <si>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</si>
  <si>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</si>
  <si>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</si>
  <si>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</si>
  <si>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</si>
  <si>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</si>
  <si>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</si>
  <si>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</si>
  <si>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</si>
  <si>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</si>
  <si>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</si>
  <si>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</si>
  <si>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</si>
  <si>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</si>
  <si>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</si>
  <si>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</si>
  <si>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</si>
  <si>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</si>
  <si>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</si>
  <si>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</si>
  <si>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</si>
  <si>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</si>
  <si>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</si>
  <si>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</si>
  <si>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</si>
  <si>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</si>
  <si>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</si>
  <si>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</si>
  <si>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</si>
  <si>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</si>
  <si>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</si>
  <si>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</si>
  <si>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</si>
  <si>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</si>
  <si>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</si>
  <si>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</si>
  <si>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</si>
  <si>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</si>
  <si>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</si>
  <si>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</si>
  <si>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</si>
  <si>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</si>
  <si>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</si>
  <si>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</si>
  <si>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</si>
  <si>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</si>
  <si>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</si>
  <si>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</si>
  <si>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</si>
  <si>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</si>
  <si>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</si>
  <si>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</si>
  <si>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</si>
  <si>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</si>
  <si>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</si>
  <si>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</si>
  <si>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</si>
  <si>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</si>
  <si>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</si>
  <si>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</si>
  <si>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</si>
  <si>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</si>
  <si>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</si>
  <si>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</si>
  <si>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</si>
  <si>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</si>
  <si>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</si>
  <si>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</si>
  <si>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</si>
  <si>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</si>
  <si>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</si>
  <si>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</si>
  <si>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</si>
  <si>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</si>
  <si>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</si>
  <si>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</si>
  <si>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</si>
  <si>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</si>
  <si>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</si>
  <si>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</si>
  <si>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</si>
  <si>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</si>
  <si>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</si>
  <si>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</si>
  <si>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</si>
  <si>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</si>
  <si>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</si>
  <si>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</si>
  <si>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</si>
  <si>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</si>
  <si>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</si>
  <si>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</si>
  <si>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</si>
  <si>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</si>
  <si>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</si>
  <si>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</si>
  <si>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</si>
  <si>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</si>
  <si>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</si>
  <si>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</si>
  <si>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</si>
  <si>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</si>
  <si>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</si>
  <si>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</si>
  <si>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</si>
  <si>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</si>
  <si>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</si>
  <si>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</si>
  <si>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</si>
  <si>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</si>
  <si>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</si>
  <si>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</si>
  <si>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</si>
  <si>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</si>
  <si>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</si>
  <si>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</si>
  <si>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</si>
  <si>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</si>
  <si>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</si>
  <si>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</si>
  <si>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</si>
  <si>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</si>
  <si>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</si>
  <si>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</si>
  <si>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</si>
  <si>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</si>
  <si>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</si>
  <si>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</si>
  <si>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</si>
  <si>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</si>
  <si>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</si>
  <si>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</si>
  <si>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</si>
  <si>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</si>
  <si>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</si>
  <si>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</si>
  <si>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</si>
  <si>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</si>
  <si>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</si>
  <si>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</si>
  <si>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</si>
  <si>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</si>
  <si>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</si>
  <si>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</si>
  <si>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</si>
  <si>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</si>
  <si>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</si>
  <si>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</si>
  <si>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</si>
  <si>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</si>
  <si>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</si>
  <si>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</si>
  <si>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</si>
  <si>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</si>
  <si>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</si>
  <si>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</si>
  <si>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</si>
  <si>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</si>
  <si>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</si>
  <si>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</si>
  <si>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</si>
  <si>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</si>
  <si>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</si>
  <si>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</si>
  <si>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</si>
  <si>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</si>
  <si>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</si>
  <si>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</si>
  <si>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</si>
  <si>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</si>
  <si>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</si>
  <si>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</si>
  <si>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</si>
  <si>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</si>
  <si>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</si>
  <si>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</si>
  <si>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</si>
  <si>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</si>
  <si>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</si>
  <si>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</si>
  <si>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</si>
  <si>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</si>
  <si>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</si>
  <si>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</si>
  <si>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</si>
  <si>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</si>
  <si>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</si>
  <si>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</si>
  <si>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</si>
  <si>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</si>
  <si>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</si>
  <si>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</si>
  <si>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</si>
  <si>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</si>
  <si>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</si>
  <si>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</si>
  <si>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</si>
  <si>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</si>
  <si>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</si>
  <si>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</si>
  <si>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</si>
  <si>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</si>
  <si>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</si>
  <si>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</si>
  <si>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</si>
  <si>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</si>
  <si>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</si>
  <si>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</si>
  <si>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</si>
  <si>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</si>
  <si>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</si>
  <si>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</si>
  <si>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</si>
  <si>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</si>
  <si>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</si>
  <si>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</si>
  <si>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</si>
  <si>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</si>
  <si>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</si>
  <si>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</si>
  <si>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</si>
  <si>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</si>
  <si>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</si>
  <si>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</si>
  <si>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</si>
  <si>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</si>
  <si>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</si>
  <si>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</si>
  <si>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</si>
  <si>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</si>
  <si>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</si>
  <si>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</si>
  <si>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</si>
  <si>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</si>
  <si>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</si>
  <si>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</si>
  <si>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</si>
  <si>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</si>
  <si>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</si>
  <si>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</si>
  <si>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</si>
  <si>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</si>
  <si>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</si>
  <si>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</si>
  <si>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</si>
  <si>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</si>
  <si>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</si>
  <si>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</si>
  <si>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</si>
  <si>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</si>
  <si>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</si>
  <si>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</si>
  <si>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</si>
  <si>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</si>
  <si>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</si>
  <si>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</si>
  <si>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</si>
  <si>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</si>
  <si>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</si>
  <si>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</si>
  <si>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</si>
  <si>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</si>
  <si>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</si>
  <si>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</si>
  <si>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</si>
  <si>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</si>
  <si>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</si>
  <si>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</si>
  <si>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</si>
  <si>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</si>
  <si>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</si>
  <si>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</si>
  <si>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</si>
  <si>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</si>
  <si>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</si>
  <si>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</si>
  <si>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</si>
  <si>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</si>
  <si>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</si>
  <si>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</si>
  <si>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</si>
  <si>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</si>
  <si>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</si>
  <si>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</si>
  <si>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</si>
  <si>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</si>
  <si>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</si>
  <si>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</si>
  <si>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</si>
  <si>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</si>
  <si>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</si>
  <si>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</si>
  <si>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</si>
  <si>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</si>
  <si>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</si>
  <si>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</si>
  <si>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</si>
  <si>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</si>
  <si>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</si>
  <si>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</si>
  <si>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</si>
  <si>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</si>
  <si>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</si>
  <si>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</si>
  <si>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</si>
  <si>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</si>
  <si>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</si>
  <si>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</si>
  <si>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</si>
  <si>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</si>
  <si>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</si>
  <si>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</si>
  <si>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</si>
  <si>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</si>
  <si>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</si>
  <si>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</si>
  <si>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</si>
  <si>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</si>
  <si>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</si>
  <si>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</si>
  <si>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</si>
  <si>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</si>
  <si>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</si>
  <si>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</si>
  <si>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</si>
  <si>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</si>
  <si>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</si>
  <si>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</si>
  <si>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</si>
  <si>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</si>
  <si>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</si>
  <si>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</si>
  <si>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</si>
  <si>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</si>
  <si>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</si>
  <si>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</si>
  <si>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</si>
  <si>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</si>
  <si>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</si>
  <si>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</si>
  <si>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</si>
  <si>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</si>
  <si>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</si>
  <si>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</si>
  <si>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</si>
  <si>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</si>
  <si>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</si>
  <si>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</si>
  <si>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</si>
  <si>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</si>
  <si>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</si>
  <si>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</si>
  <si>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</si>
  <si>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</si>
  <si>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</si>
  <si>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</si>
  <si>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</si>
  <si>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</si>
  <si>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</si>
  <si>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</si>
  <si>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</si>
  <si>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</si>
  <si>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</si>
  <si>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</si>
  <si>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</si>
  <si>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</si>
  <si>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</si>
  <si>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</si>
  <si>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</si>
  <si>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</si>
  <si>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</si>
  <si>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</si>
  <si>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</si>
  <si>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</si>
  <si>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</si>
  <si>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</si>
  <si>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</si>
  <si>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</si>
  <si>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</si>
  <si>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</si>
  <si>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</si>
  <si>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</si>
  <si>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</si>
  <si>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</si>
  <si>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</si>
  <si>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</si>
  <si>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</si>
  <si>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</si>
  <si>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</si>
  <si>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</si>
  <si>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</si>
  <si>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</si>
  <si>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</si>
  <si>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</si>
  <si>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</si>
  <si>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</si>
  <si>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</si>
  <si>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</si>
  <si>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</si>
  <si>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</si>
  <si>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</si>
  <si>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</si>
  <si>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</si>
  <si>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</si>
  <si>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</si>
  <si>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</si>
  <si>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</si>
  <si>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</si>
  <si>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</si>
  <si>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</si>
  <si>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</si>
  <si>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</si>
  <si>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</si>
  <si>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</si>
  <si>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</si>
  <si>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</si>
  <si>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</si>
  <si>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</si>
  <si>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</si>
  <si>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</si>
  <si>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</si>
  <si>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</si>
  <si>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</si>
  <si>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</si>
  <si>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</si>
  <si>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</si>
  <si>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</si>
  <si>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</si>
  <si>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</si>
  <si>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</si>
  <si>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</si>
  <si>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</si>
  <si>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</si>
  <si>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</si>
  <si>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</si>
  <si>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</si>
  <si>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</si>
  <si>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</si>
  <si>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</si>
  <si>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</si>
  <si>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</si>
  <si>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</si>
  <si>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</si>
  <si>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</si>
  <si>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</si>
  <si>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</si>
  <si>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</si>
  <si>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</si>
  <si>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</si>
  <si>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</si>
  <si>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</si>
  <si>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</si>
  <si>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</si>
  <si>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</si>
  <si>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</si>
  <si>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</si>
  <si>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</si>
  <si>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</si>
  <si>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</si>
  <si>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</si>
  <si>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</si>
  <si>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</si>
  <si>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</si>
  <si>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</si>
  <si>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</si>
  <si>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</si>
  <si>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</si>
  <si>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</si>
  <si>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</si>
  <si>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</si>
  <si>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</si>
  <si>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</si>
  <si>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</si>
  <si>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</si>
  <si>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</si>
  <si>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</si>
  <si>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</si>
  <si>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</si>
  <si>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</si>
  <si>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</si>
  <si>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</si>
  <si>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</si>
  <si>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</si>
  <si>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</si>
  <si>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</si>
  <si>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</si>
  <si>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</si>
  <si>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</si>
  <si>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</si>
  <si>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</si>
  <si>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</si>
  <si>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</si>
  <si>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</si>
  <si>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</si>
  <si>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</si>
  <si>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</si>
  <si>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</si>
  <si>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</si>
  <si>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</si>
  <si>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</si>
  <si>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</si>
  <si>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</si>
  <si>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</si>
  <si>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</si>
  <si>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</si>
  <si>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</si>
  <si>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</si>
  <si>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</si>
  <si>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</si>
  <si>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</si>
  <si>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</si>
  <si>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</si>
  <si>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</si>
  <si>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</si>
  <si>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</si>
  <si>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</si>
  <si>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</si>
  <si>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</si>
  <si>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</si>
  <si>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</si>
  <si>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</si>
  <si>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</si>
  <si>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</si>
  <si>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</si>
  <si>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</si>
  <si>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</si>
  <si>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</si>
  <si>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</si>
  <si>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</si>
  <si>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</si>
  <si>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</si>
  <si>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</si>
  <si>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</si>
  <si>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</si>
  <si>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</si>
  <si>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</si>
  <si>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</si>
  <si>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</si>
  <si>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</si>
  <si>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</si>
  <si>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</si>
  <si>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</si>
  <si>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</si>
  <si>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</si>
  <si>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</si>
  <si>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</si>
  <si>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</si>
  <si>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</si>
  <si>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</si>
  <si>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</si>
  <si>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</si>
  <si>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</si>
  <si>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</si>
  <si>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</si>
  <si>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</si>
  <si>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</si>
  <si>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</si>
  <si>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</si>
  <si>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</si>
  <si>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</si>
  <si>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</si>
  <si>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</si>
  <si>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</si>
  <si>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</si>
  <si>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</si>
  <si>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</si>
  <si>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</si>
  <si>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</si>
  <si>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</si>
  <si>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</si>
  <si>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</si>
  <si>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</si>
  <si>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</si>
  <si>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</si>
  <si>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</si>
  <si>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</si>
  <si>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</si>
  <si>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</si>
  <si>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</si>
  <si>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</si>
  <si>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</si>
  <si>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</si>
  <si>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</si>
  <si>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</si>
  <si>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</si>
  <si>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</si>
  <si>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</si>
  <si>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</si>
  <si>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</si>
  <si>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</si>
  <si>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</si>
  <si>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</si>
  <si>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</si>
  <si>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</si>
  <si>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</si>
  <si>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</si>
  <si>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</si>
  <si>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</si>
  <si>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</si>
  <si>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</si>
  <si>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</si>
  <si>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</si>
  <si>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</si>
  <si>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</si>
  <si>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</si>
  <si>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</si>
  <si>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</si>
  <si>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</si>
  <si>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</si>
  <si>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</si>
  <si>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</si>
  <si>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</si>
  <si>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</si>
  <si>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</si>
  <si>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</si>
  <si>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</si>
  <si>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</si>
  <si>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</si>
  <si>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</si>
  <si>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</si>
  <si>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</si>
  <si>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</si>
  <si>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</si>
  <si>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</si>
  <si>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</si>
  <si>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</si>
  <si>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</si>
  <si>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</si>
  <si>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</si>
  <si>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</si>
  <si>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</si>
  <si>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</si>
  <si>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</si>
  <si>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</si>
  <si>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</si>
  <si>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</si>
  <si>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</si>
  <si>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</si>
  <si>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</si>
  <si>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</si>
  <si>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</si>
  <si>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</si>
  <si>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</si>
  <si>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</si>
  <si>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</si>
  <si>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</si>
  <si>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</si>
  <si>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</si>
  <si>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</si>
  <si>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</si>
  <si>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</si>
  <si>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</si>
  <si>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</si>
  <si>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</si>
  <si>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</si>
  <si>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</si>
  <si>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</si>
  <si>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</si>
  <si>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</si>
  <si>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</si>
  <si>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</si>
  <si>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</si>
  <si>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</si>
  <si>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</si>
  <si>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</si>
  <si>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</si>
  <si>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</si>
  <si>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</si>
  <si>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</si>
  <si>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</si>
  <si>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</si>
  <si>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</si>
  <si>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</si>
  <si>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</si>
  <si>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</si>
  <si>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</si>
  <si>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</si>
  <si>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</si>
  <si>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</si>
  <si>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</si>
  <si>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</si>
  <si>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</si>
  <si>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</si>
  <si>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</si>
  <si>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</si>
  <si>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</si>
  <si>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</si>
  <si>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</si>
  <si>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</si>
  <si>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</si>
  <si>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</si>
  <si>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</si>
  <si>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</si>
  <si>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</si>
  <si>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</si>
  <si>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</si>
  <si>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</si>
  <si>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</si>
  <si>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</si>
  <si>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</si>
  <si>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</si>
  <si>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</si>
  <si>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</si>
  <si>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</si>
  <si>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</si>
  <si>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</si>
  <si>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</si>
  <si>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</si>
  <si>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</si>
  <si>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</si>
  <si>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</si>
  <si>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</si>
  <si>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</si>
  <si>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</si>
  <si>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</si>
  <si>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</si>
  <si>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</si>
  <si>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</si>
  <si>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</si>
  <si>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</si>
  <si>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</si>
  <si>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</si>
  <si>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</si>
  <si>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</si>
  <si>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</si>
  <si>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</si>
  <si>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</si>
  <si>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</si>
  <si>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</si>
  <si>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</si>
  <si>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</si>
  <si>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</si>
  <si>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</si>
  <si>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</si>
  <si>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</si>
  <si>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</si>
  <si>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</si>
  <si>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</si>
  <si>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</si>
  <si>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</si>
  <si>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</si>
  <si>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</si>
  <si>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</si>
  <si>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</si>
  <si>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</si>
  <si>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</si>
  <si>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</si>
  <si>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</si>
  <si>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</si>
  <si>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</si>
  <si>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</si>
  <si>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</si>
  <si>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</si>
  <si>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</si>
  <si>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</si>
  <si>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</si>
  <si>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</si>
  <si>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</si>
  <si>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</si>
  <si>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</si>
  <si>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</si>
  <si>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</si>
  <si>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</si>
  <si>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</si>
  <si>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</si>
  <si>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</si>
  <si>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</si>
  <si>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</si>
  <si>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</si>
  <si>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</si>
  <si>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</si>
  <si>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</si>
  <si>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</si>
  <si>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</si>
  <si>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</si>
  <si>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</si>
  <si>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</si>
  <si>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</si>
  <si>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</si>
  <si>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</si>
  <si>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</si>
  <si>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</si>
  <si>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</si>
  <si>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</si>
  <si>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</si>
  <si>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</si>
  <si>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</si>
  <si>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</si>
  <si>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</si>
  <si>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</si>
  <si>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</si>
  <si>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</si>
  <si>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</si>
  <si>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</si>
  <si>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</si>
  <si>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</si>
  <si>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</si>
  <si>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</si>
  <si>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</si>
  <si>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</si>
  <si>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</si>
  <si>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</si>
  <si>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</si>
  <si>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</si>
  <si>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</si>
  <si>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</si>
  <si>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</si>
  <si>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</si>
  <si>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</si>
  <si>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</si>
  <si>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</si>
  <si>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</si>
  <si>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</si>
  <si>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</si>
  <si>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</si>
  <si>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</si>
  <si>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</si>
  <si>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</si>
  <si>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</si>
  <si>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</si>
  <si>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</si>
  <si>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</si>
  <si>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</si>
  <si>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</si>
  <si>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</si>
  <si>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</si>
  <si>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</si>
  <si>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</si>
  <si>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</si>
  <si>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</si>
  <si>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</si>
  <si>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</si>
  <si>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</si>
  <si>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</si>
  <si>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</si>
  <si>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</si>
  <si>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</si>
  <si>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</si>
  <si>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</si>
  <si>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</si>
  <si>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</si>
  <si>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</si>
  <si>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</si>
  <si>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</si>
  <si>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</si>
  <si>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</si>
  <si>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</si>
  <si>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</si>
  <si>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</si>
  <si>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</si>
  <si>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</si>
  <si>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</si>
  <si>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</si>
  <si>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</si>
  <si>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</si>
  <si>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</si>
  <si>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</si>
  <si>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</si>
  <si>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</si>
  <si>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</si>
  <si>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</si>
  <si>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</si>
  <si>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</si>
  <si>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</si>
  <si>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</si>
  <si>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</si>
  <si>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</si>
  <si>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</si>
  <si>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</si>
  <si>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</si>
  <si>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</si>
  <si>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</si>
  <si>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</si>
  <si>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</si>
  <si>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</si>
  <si>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</si>
  <si>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</si>
  <si>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</si>
  <si>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</si>
  <si>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</si>
  <si>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</si>
  <si>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</si>
  <si>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</si>
  <si>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</si>
  <si>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</si>
  <si>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</si>
  <si>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</si>
  <si>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</si>
  <si>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</si>
  <si>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</si>
  <si>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</si>
  <si>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</si>
  <si>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</si>
  <si>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</si>
  <si>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</si>
  <si>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</si>
  <si>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</si>
  <si>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</si>
  <si>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</si>
  <si>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</si>
  <si>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</si>
  <si>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</si>
  <si>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</si>
  <si>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</si>
  <si>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</si>
  <si>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</si>
  <si>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</si>
  <si>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</si>
  <si>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</si>
  <si>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</si>
  <si>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</si>
  <si>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</si>
  <si>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</si>
  <si>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</si>
  <si>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</si>
  <si>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</si>
  <si>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</si>
  <si>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</si>
  <si>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</si>
  <si>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</si>
  <si>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</si>
  <si>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</si>
  <si>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</si>
  <si>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</si>
  <si>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</si>
  <si>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</si>
  <si>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</si>
  <si>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</si>
  <si>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</si>
  <si>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</si>
  <si>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</si>
  <si>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</si>
  <si>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</si>
  <si>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</si>
  <si>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</si>
  <si>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</si>
  <si>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</si>
  <si>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</si>
  <si>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</si>
  <si>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</si>
  <si>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</si>
  <si>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</si>
  <si>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</si>
  <si>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</si>
  <si>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</si>
  <si>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</si>
  <si>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</si>
  <si>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</si>
  <si>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</si>
  <si>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</si>
  <si>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</si>
  <si>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</si>
  <si>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</si>
  <si>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</si>
  <si>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</si>
  <si>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</si>
  <si>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</si>
  <si>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</si>
  <si>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</si>
  <si>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</si>
  <si>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</si>
  <si>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</si>
  <si>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</si>
  <si>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</si>
  <si>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</si>
  <si>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</si>
  <si>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</si>
  <si>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</si>
  <si>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</si>
  <si>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</si>
  <si>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</si>
  <si>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</si>
  <si>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</si>
  <si>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</si>
  <si>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</si>
  <si>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</si>
  <si>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</si>
  <si>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</si>
  <si>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</si>
  <si>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</si>
  <si>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</si>
  <si>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</si>
  <si>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</si>
  <si>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</si>
  <si>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</si>
  <si>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</si>
  <si>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</si>
  <si>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</si>
  <si>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</si>
  <si>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</si>
  <si>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</si>
  <si>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</si>
  <si>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</si>
  <si>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</si>
  <si>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</si>
  <si>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</si>
  <si>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</si>
  <si>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</si>
  <si>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</si>
  <si>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</si>
  <si>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</si>
  <si>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</si>
  <si>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</si>
  <si>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</si>
  <si>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</si>
  <si>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</si>
  <si>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</si>
  <si>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</si>
  <si>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</si>
  <si>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</si>
  <si>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</si>
  <si>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</si>
  <si>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</si>
  <si>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</si>
  <si>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</si>
  <si>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</si>
  <si>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</si>
  <si>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</si>
  <si>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</si>
  <si>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</si>
  <si>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</si>
  <si>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</si>
  <si>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</si>
  <si>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</si>
  <si>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</si>
  <si>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</si>
  <si>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</si>
  <si>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</si>
  <si>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</si>
  <si>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</si>
  <si>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</si>
  <si>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</si>
  <si>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</si>
  <si>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</si>
  <si>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</si>
  <si>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</si>
  <si>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</si>
  <si>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</si>
  <si>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</si>
  <si>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</si>
  <si>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</si>
  <si>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</si>
  <si>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</si>
  <si>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</si>
  <si>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</si>
  <si>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</si>
  <si>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</si>
  <si>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</si>
  <si>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</si>
  <si>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</si>
  <si>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</si>
  <si>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</si>
  <si>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</si>
  <si>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</si>
  <si>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</si>
  <si>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</si>
  <si>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</si>
  <si>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</si>
  <si>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</si>
  <si>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</si>
  <si>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</si>
  <si>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</si>
  <si>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</si>
  <si>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</si>
  <si>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</si>
  <si>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</si>
  <si>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</si>
  <si>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</si>
  <si>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</si>
  <si>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</si>
  <si>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</si>
  <si>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</si>
  <si>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</si>
  <si>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</si>
  <si>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</si>
  <si>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</si>
  <si>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</si>
  <si>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</si>
  <si>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</si>
  <si>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</si>
  <si>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</si>
  <si>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</si>
  <si>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</si>
  <si>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</si>
  <si>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</si>
  <si>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</si>
  <si>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</si>
  <si>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</si>
  <si>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</si>
  <si>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</si>
  <si>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</si>
  <si>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</si>
  <si>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</si>
  <si>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</si>
  <si>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</si>
  <si>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</si>
  <si>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</si>
  <si>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</si>
  <si>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</si>
  <si>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</si>
  <si>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</si>
  <si>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</si>
  <si>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</si>
  <si>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</si>
  <si>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</si>
  <si>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</si>
  <si>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</si>
  <si>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</si>
  <si>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</si>
  <si>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</si>
  <si>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</si>
  <si>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</si>
  <si>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</si>
  <si>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</si>
  <si>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</si>
  <si>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</si>
  <si>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</si>
  <si>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</si>
  <si>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</si>
  <si>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</si>
  <si>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</si>
  <si>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</si>
  <si>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</si>
  <si>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</si>
  <si>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</si>
  <si>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</si>
  <si>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</si>
  <si>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</si>
  <si>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</si>
  <si>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</si>
  <si>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</si>
  <si>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</si>
  <si>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</si>
  <si>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</si>
  <si>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</si>
  <si>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</si>
  <si>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</si>
  <si>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</si>
  <si>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</si>
  <si>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</si>
  <si>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</si>
  <si>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</si>
  <si>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</si>
  <si>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</si>
  <si>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</si>
  <si>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</si>
  <si>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</si>
  <si>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</si>
  <si>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</si>
  <si>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</si>
  <si>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</si>
  <si>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</si>
  <si>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</si>
  <si>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</si>
  <si>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</si>
  <si>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</si>
  <si>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</si>
  <si>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</si>
  <si>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</si>
  <si>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</si>
  <si>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</si>
  <si>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</si>
  <si>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</si>
  <si>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</si>
  <si>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</si>
  <si>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</si>
  <si>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</si>
  <si>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</si>
  <si>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</si>
  <si>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</si>
  <si>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</si>
  <si>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</si>
  <si>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</si>
  <si>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</si>
  <si>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</si>
  <si>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</si>
  <si>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</si>
  <si>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</si>
  <si>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</si>
  <si>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</si>
  <si>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</si>
  <si>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</si>
  <si>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</si>
  <si>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</si>
  <si>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</si>
  <si>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</si>
  <si>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</si>
  <si>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</si>
  <si>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</si>
  <si>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</si>
  <si>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</si>
  <si>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</si>
  <si>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</si>
  <si>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</si>
  <si>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</si>
  <si>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</si>
  <si>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</si>
  <si>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</si>
  <si>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</si>
  <si>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</si>
  <si>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</si>
  <si>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</si>
  <si>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</si>
  <si>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</si>
  <si>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</si>
  <si>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</si>
  <si>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</si>
  <si>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</si>
  <si>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</si>
  <si>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</si>
  <si>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</si>
  <si>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</si>
  <si>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</si>
  <si>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</si>
  <si>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</si>
  <si>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</si>
  <si>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</si>
  <si>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</si>
  <si>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</si>
  <si>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</si>
  <si>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</si>
  <si>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</si>
  <si>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</si>
  <si>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</si>
  <si>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</si>
  <si>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</si>
  <si>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</si>
  <si>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</si>
  <si>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</si>
  <si>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</si>
  <si>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</si>
  <si>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</si>
  <si>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</si>
  <si>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</si>
  <si>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</si>
  <si>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</si>
  <si>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</si>
  <si>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</si>
  <si>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</si>
  <si>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</si>
  <si>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</si>
  <si>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</si>
  <si>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</si>
  <si>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</si>
  <si>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</si>
  <si>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</si>
  <si>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</si>
  <si>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</si>
  <si>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</si>
  <si>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</si>
  <si>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</si>
  <si>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</si>
  <si>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</si>
  <si>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</si>
  <si>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</si>
  <si>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</si>
  <si>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</si>
  <si>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</si>
  <si>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</si>
  <si>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</si>
  <si>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</si>
  <si>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</si>
  <si>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</si>
  <si>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</si>
  <si>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</si>
  <si>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</si>
  <si>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</si>
  <si>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</si>
  <si>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</si>
  <si>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</si>
  <si>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</si>
  <si>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</si>
  <si>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</si>
  <si>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</si>
  <si>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</si>
  <si>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</si>
  <si>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</si>
  <si>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</si>
  <si>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</si>
  <si>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</si>
  <si>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</si>
  <si>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</si>
  <si>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</si>
  <si>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</si>
  <si>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</si>
  <si>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</si>
  <si>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</si>
  <si>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</si>
  <si>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</si>
  <si>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</si>
  <si>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</si>
  <si>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</si>
  <si>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</si>
  <si>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</si>
  <si>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</si>
  <si>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</si>
  <si>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</si>
  <si>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</si>
  <si>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</si>
  <si>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</si>
  <si>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</si>
  <si>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</si>
  <si>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</si>
  <si>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</si>
  <si>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</si>
  <si>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</si>
  <si>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</si>
  <si>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</si>
  <si>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</si>
  <si>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</si>
  <si>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</si>
  <si>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</si>
  <si>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</si>
  <si>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</si>
  <si>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</si>
  <si>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</si>
  <si>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</si>
  <si>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</si>
  <si>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</si>
  <si>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</si>
  <si>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</si>
  <si>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</si>
  <si>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</si>
  <si>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</si>
  <si>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</si>
  <si>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</si>
  <si>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</si>
  <si>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</si>
  <si>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</si>
  <si>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</si>
  <si>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</si>
  <si>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</si>
  <si>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</si>
  <si>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</si>
  <si>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</si>
  <si>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</si>
  <si>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</si>
  <si>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</si>
  <si>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</si>
  <si>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</si>
  <si>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</si>
  <si>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</si>
  <si>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</si>
  <si>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</si>
  <si>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</si>
  <si>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</si>
  <si>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</si>
  <si>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</si>
  <si>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</si>
  <si>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</si>
  <si>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</si>
  <si>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</si>
  <si>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</si>
  <si>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</si>
  <si>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</si>
  <si>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</si>
  <si>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</si>
  <si>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</si>
  <si>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</si>
  <si>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</si>
  <si>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</si>
  <si>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</si>
  <si>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</si>
  <si>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</si>
  <si>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</si>
  <si>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</si>
  <si>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</si>
  <si>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</si>
  <si>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</si>
  <si>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</si>
  <si>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</si>
  <si>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</si>
  <si>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</si>
  <si>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</si>
  <si>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</si>
  <si>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</si>
  <si>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</si>
  <si>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</si>
  <si>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</si>
  <si>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</si>
  <si>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</si>
  <si>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</si>
  <si>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</si>
  <si>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</si>
  <si>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</si>
  <si>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</si>
  <si>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</si>
  <si>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</si>
  <si>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</si>
  <si>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</si>
  <si>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</si>
  <si>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</si>
  <si>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</si>
  <si>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</si>
  <si>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</si>
  <si>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</si>
  <si>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</si>
  <si>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</si>
  <si>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</si>
  <si>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</si>
  <si>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</si>
  <si>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</si>
  <si>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</si>
  <si>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</si>
  <si>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</si>
  <si>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</si>
  <si>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</si>
  <si>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</si>
  <si>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</si>
  <si>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</si>
  <si>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</si>
  <si>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</si>
  <si>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</si>
  <si>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</si>
  <si>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</si>
  <si>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</si>
  <si>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</si>
  <si>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</si>
  <si>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</si>
  <si>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</si>
  <si>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</si>
  <si>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</si>
  <si>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</si>
  <si>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</si>
  <si>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</si>
  <si>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</si>
  <si>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</si>
  <si>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</si>
  <si>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</si>
  <si>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</si>
  <si>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</si>
  <si>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</si>
  <si>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</si>
  <si>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</si>
  <si>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</si>
  <si>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</si>
  <si>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</si>
  <si>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</si>
  <si>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</si>
  <si>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</si>
  <si>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</si>
  <si>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</si>
  <si>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</si>
  <si>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</si>
  <si>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</si>
  <si>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</si>
  <si>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</si>
  <si>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</si>
  <si>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</si>
  <si>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</si>
  <si>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</si>
  <si>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</si>
  <si>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</si>
  <si>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</si>
  <si>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</si>
  <si>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</si>
  <si>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</si>
  <si>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</si>
  <si>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</si>
  <si>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</si>
  <si>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</si>
  <si>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</si>
  <si>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</si>
  <si>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</si>
  <si>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</si>
  <si>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</si>
  <si>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</si>
  <si>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</si>
  <si>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</si>
  <si>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</si>
  <si>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</si>
  <si>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</si>
  <si>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</si>
  <si>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</si>
  <si>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</si>
  <si>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</si>
  <si>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</si>
  <si>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</si>
  <si>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</si>
  <si>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</si>
  <si>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</si>
  <si>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</si>
  <si>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</si>
  <si>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</si>
  <si>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</si>
  <si>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</si>
  <si>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</si>
  <si>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</si>
  <si>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</si>
  <si>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</si>
  <si>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</si>
  <si>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</si>
  <si>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</si>
  <si>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</si>
  <si>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</si>
  <si>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</si>
  <si>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</si>
  <si>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</si>
  <si>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</si>
  <si>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</si>
  <si>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</si>
  <si>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</si>
  <si>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</si>
  <si>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</si>
  <si>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</si>
  <si>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</si>
  <si>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</si>
  <si>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</si>
  <si>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</si>
  <si>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</si>
  <si>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</si>
  <si>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</si>
  <si>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</si>
  <si>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</si>
  <si>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</si>
  <si>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</si>
  <si>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</si>
  <si>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</si>
  <si>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</si>
  <si>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</si>
  <si>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</si>
  <si>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</si>
  <si>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</si>
  <si>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</si>
  <si>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</si>
  <si>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</si>
  <si>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</si>
  <si>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</si>
  <si>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</si>
  <si>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</si>
  <si>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</si>
  <si>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</si>
  <si>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</si>
  <si>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</si>
  <si>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</si>
  <si>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</si>
  <si>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</si>
  <si>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</si>
  <si>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</si>
  <si>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</si>
  <si>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</si>
  <si>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</si>
  <si>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</si>
  <si>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</si>
  <si>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</si>
  <si>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</si>
  <si>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</si>
  <si>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</si>
  <si>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</si>
  <si>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</si>
  <si>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</si>
  <si>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</si>
  <si>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</si>
  <si>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</si>
  <si>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</si>
  <si>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</si>
  <si>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</si>
  <si>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</si>
  <si>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</si>
  <si>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</si>
  <si>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</si>
  <si>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</si>
  <si>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</si>
  <si>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</si>
  <si>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</si>
  <si>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</si>
  <si>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</si>
  <si>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</si>
  <si>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</si>
  <si>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</si>
  <si>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</si>
  <si>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</si>
  <si>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</si>
  <si>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</si>
  <si>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</si>
  <si>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</si>
  <si>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</si>
  <si>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</si>
  <si>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</si>
  <si>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</si>
  <si>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</si>
  <si>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</si>
  <si>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</si>
  <si>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</si>
  <si>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</si>
  <si>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</si>
  <si>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</si>
  <si>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</si>
  <si>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</si>
  <si>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</si>
  <si>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</si>
  <si>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</si>
  <si>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</si>
  <si>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</si>
  <si>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</si>
  <si>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</si>
  <si>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</si>
  <si>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</si>
  <si>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</si>
  <si>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</si>
  <si>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</si>
  <si>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</si>
  <si>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</si>
  <si>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</si>
  <si>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</si>
  <si>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</si>
  <si>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</si>
  <si>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</si>
  <si>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</si>
  <si>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</si>
  <si>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</si>
  <si>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</si>
  <si>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</si>
  <si>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</si>
  <si>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</si>
  <si>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</si>
  <si>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</si>
  <si>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</si>
  <si>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</si>
  <si>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</si>
  <si>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</si>
  <si>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</si>
  <si>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</si>
  <si>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</si>
  <si>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</si>
  <si>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</si>
  <si>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</si>
  <si>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</si>
  <si>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</si>
  <si>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</si>
  <si>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</si>
  <si>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</si>
  <si>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</si>
  <si>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</si>
  <si>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</si>
  <si>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</si>
  <si>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</si>
  <si>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</si>
  <si>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</si>
  <si>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</si>
  <si>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</si>
  <si>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</si>
  <si>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</si>
  <si>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</si>
  <si>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</si>
  <si>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</si>
  <si>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</si>
  <si>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</si>
  <si>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</si>
  <si>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</si>
  <si>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</si>
  <si>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</si>
  <si>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</si>
  <si>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</si>
  <si>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</si>
  <si>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</si>
  <si>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</si>
  <si>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</si>
  <si>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</si>
  <si>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</si>
  <si>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</si>
  <si>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</si>
  <si>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</si>
  <si>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</si>
  <si>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</si>
  <si>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</si>
  <si>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</si>
  <si>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</si>
  <si>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</si>
  <si>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</si>
  <si>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</si>
  <si>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</si>
  <si>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</si>
  <si>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</si>
  <si>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</si>
  <si>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</si>
  <si>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</si>
  <si>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</si>
  <si>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</si>
  <si>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</si>
  <si>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</si>
  <si>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</si>
  <si>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</si>
  <si>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</si>
  <si>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</si>
  <si>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</si>
  <si>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</si>
  <si>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</si>
  <si>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</si>
  <si>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</si>
  <si>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</si>
  <si>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</si>
  <si>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</si>
  <si>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</si>
  <si>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</si>
  <si>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</si>
  <si>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</si>
  <si>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</si>
  <si>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</si>
  <si>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</si>
  <si>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</si>
  <si>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</si>
  <si>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</si>
  <si>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</si>
  <si>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</si>
  <si>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</si>
  <si>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</si>
  <si>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</si>
  <si>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</si>
  <si>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</si>
  <si>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</si>
  <si>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</si>
  <si>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</si>
  <si>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</si>
  <si>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</si>
  <si>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</si>
  <si>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</si>
  <si>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</si>
  <si>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</si>
  <si>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</si>
  <si>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</si>
  <si>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</si>
  <si>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</si>
  <si>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</si>
  <si>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</si>
  <si>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</si>
  <si>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</si>
  <si>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</si>
  <si>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</si>
  <si>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</si>
  <si>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</si>
  <si>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</si>
  <si>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</si>
  <si>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</si>
  <si>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</si>
  <si>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</si>
  <si>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</si>
  <si>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</si>
  <si>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</si>
  <si>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</si>
  <si>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</si>
  <si>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</si>
  <si>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</si>
  <si>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</si>
  <si>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</si>
  <si>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</si>
  <si>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</si>
  <si>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</si>
  <si>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</si>
  <si>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</si>
  <si>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</si>
  <si>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</si>
  <si>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</si>
  <si>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</si>
  <si>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</si>
  <si>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</si>
  <si>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</si>
  <si>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</si>
  <si>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</si>
  <si>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</si>
  <si>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</si>
  <si>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</si>
  <si>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</si>
  <si>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</si>
  <si>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</si>
  <si>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</si>
  <si>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</si>
  <si>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</si>
  <si>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</si>
  <si>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</si>
  <si>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</si>
  <si>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</si>
  <si>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</si>
  <si>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</si>
  <si>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</si>
  <si>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</si>
  <si>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</si>
  <si>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</si>
  <si>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</si>
  <si>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</si>
  <si>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</si>
  <si>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</si>
  <si>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</si>
  <si>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</si>
  <si>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</si>
  <si>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</si>
  <si>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</si>
  <si>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</si>
  <si>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</si>
  <si>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</si>
  <si>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</si>
  <si>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</si>
  <si>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</si>
  <si>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</si>
  <si>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</si>
  <si>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</si>
  <si>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</si>
  <si>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</si>
  <si>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</si>
  <si>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</si>
  <si>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</si>
  <si>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</si>
  <si>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</si>
  <si>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</si>
  <si>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</si>
  <si>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</si>
  <si>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</si>
  <si>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</si>
  <si>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</si>
  <si>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</si>
  <si>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</si>
  <si>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</si>
  <si>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</si>
  <si>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</si>
  <si>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</si>
  <si>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</si>
  <si>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</si>
  <si>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</si>
  <si>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</si>
  <si>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</si>
  <si>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</si>
  <si>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</si>
  <si>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</si>
  <si>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</si>
  <si>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</si>
  <si>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</si>
  <si>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</si>
  <si>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</si>
  <si>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</si>
  <si>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</si>
  <si>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</si>
  <si>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</si>
  <si>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</si>
  <si>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</si>
  <si>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</si>
  <si>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</si>
  <si>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</si>
  <si>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</si>
  <si>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</si>
  <si>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</si>
  <si>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</si>
  <si>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</si>
  <si>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</si>
  <si>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</si>
  <si>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</si>
  <si>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</si>
  <si>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</si>
  <si>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</si>
  <si>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</si>
  <si>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</si>
  <si>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</si>
  <si>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</si>
  <si>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</si>
  <si>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</si>
  <si>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</si>
  <si>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</si>
  <si>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</si>
  <si>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</si>
  <si>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</si>
  <si>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</si>
  <si>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</si>
  <si>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</si>
  <si>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</si>
  <si>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</si>
  <si>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</si>
  <si>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</si>
  <si>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</si>
  <si>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</si>
  <si>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</si>
  <si>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</si>
  <si>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</si>
  <si>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</si>
  <si>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</si>
  <si>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</si>
  <si>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</si>
  <si>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</si>
  <si>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</si>
  <si>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</si>
  <si>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</si>
  <si>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</si>
  <si>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</si>
  <si>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</si>
  <si>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</si>
  <si>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</si>
  <si>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</si>
  <si>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</si>
  <si>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</si>
  <si>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</si>
  <si>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</si>
  <si>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</si>
  <si>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</si>
  <si>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</si>
  <si>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</si>
  <si>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</si>
  <si>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</si>
  <si>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</si>
  <si>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</si>
  <si>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</si>
  <si>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</si>
  <si>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</si>
  <si>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</si>
  <si>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</si>
  <si>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</si>
  <si>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</si>
  <si>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</si>
  <si>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</si>
  <si>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</si>
  <si>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</si>
  <si>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</si>
  <si>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</si>
  <si>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</si>
  <si>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</si>
  <si>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</si>
  <si>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</si>
  <si>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</si>
  <si>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</si>
  <si>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</si>
  <si>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</si>
  <si>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</si>
  <si>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</si>
  <si>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</si>
  <si>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</si>
  <si>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</si>
  <si>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</si>
  <si>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</si>
  <si>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</si>
  <si>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</si>
  <si>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</si>
  <si>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</si>
  <si>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</si>
  <si>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</si>
  <si>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</si>
  <si>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</si>
  <si>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</si>
  <si>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</si>
  <si>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</si>
  <si>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</si>
  <si>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</si>
  <si>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</si>
  <si>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</si>
  <si>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</si>
  <si>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</si>
  <si>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</si>
  <si>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</si>
  <si>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</si>
  <si>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</si>
  <si>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</si>
  <si>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</si>
  <si>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</si>
  <si>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</si>
  <si>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</si>
  <si>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</si>
  <si>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</si>
  <si>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</si>
  <si>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</si>
  <si>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</si>
  <si>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</si>
  <si>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</si>
  <si>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</si>
  <si>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</si>
  <si>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</si>
  <si>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</si>
  <si>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</si>
  <si>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</si>
  <si>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</si>
  <si>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</si>
  <si>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</si>
  <si>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</si>
  <si>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</si>
  <si>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</si>
  <si>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</si>
  <si>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</si>
  <si>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</si>
  <si>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</si>
  <si>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</si>
  <si>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</si>
  <si>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</si>
  <si>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</si>
  <si>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</si>
  <si>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</si>
  <si>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</si>
  <si>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</si>
  <si>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</si>
  <si>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</si>
  <si>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</si>
  <si>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</si>
  <si>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</si>
  <si>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</si>
  <si>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</si>
  <si>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</si>
  <si>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</si>
  <si>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</si>
  <si>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</si>
  <si>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</si>
  <si>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</si>
  <si>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</si>
  <si>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</si>
  <si>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</si>
  <si>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</si>
  <si>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</si>
  <si>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</si>
  <si>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</si>
  <si>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</si>
  <si>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</si>
  <si>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</si>
  <si>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</si>
  <si>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</si>
  <si>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</si>
  <si>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</si>
  <si>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</si>
  <si>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</si>
  <si>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</si>
  <si>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</si>
  <si>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</si>
  <si>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</si>
  <si>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</si>
  <si>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</si>
  <si>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</si>
  <si>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</si>
  <si>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</si>
  <si>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</si>
  <si>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</si>
  <si>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</si>
  <si>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</si>
  <si>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</si>
  <si>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</si>
  <si>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</si>
  <si>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</si>
  <si>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</si>
  <si>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</si>
  <si>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</si>
  <si>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</si>
  <si>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</si>
  <si>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</si>
  <si>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</si>
  <si>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</si>
  <si>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</si>
  <si>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</si>
  <si>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</si>
  <si>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</si>
  <si>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</si>
  <si>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</si>
  <si>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</si>
  <si>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</si>
  <si>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</si>
  <si>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</si>
  <si>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</si>
  <si>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</si>
  <si>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</si>
  <si>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</si>
  <si>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</si>
  <si>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</si>
  <si>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</si>
  <si>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</si>
  <si>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</si>
  <si>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</si>
  <si>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</si>
  <si>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</si>
  <si>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</si>
  <si>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</si>
  <si>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</si>
  <si>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</si>
  <si>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</si>
  <si>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</si>
  <si>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</si>
  <si>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</si>
  <si>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</si>
  <si>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</si>
  <si>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</si>
  <si>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</si>
  <si>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</si>
  <si>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</si>
  <si>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</si>
  <si>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</si>
  <si>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</si>
  <si>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</si>
  <si>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</si>
  <si>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</si>
  <si>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</si>
  <si>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</si>
  <si>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</si>
  <si>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</si>
  <si>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</si>
  <si>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</si>
  <si>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</si>
  <si>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</si>
  <si>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</si>
  <si>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</si>
  <si>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</si>
  <si>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</si>
  <si>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</si>
  <si>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</si>
  <si>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</si>
  <si>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</si>
  <si>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</si>
  <si>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</si>
  <si>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</si>
  <si>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</si>
  <si>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</si>
  <si>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</si>
  <si>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</si>
  <si>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</si>
  <si>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</si>
  <si>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</si>
  <si>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</si>
  <si>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</si>
  <si>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</si>
  <si>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</si>
  <si>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</si>
  <si>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</si>
  <si>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</si>
  <si>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</si>
  <si>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</si>
  <si>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</si>
  <si>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</si>
  <si>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</si>
  <si>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</si>
  <si>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</si>
  <si>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</si>
  <si>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</si>
  <si>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</si>
  <si>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</si>
  <si>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</si>
  <si>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</si>
  <si>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</si>
  <si>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</si>
  <si>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</si>
  <si>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</si>
  <si>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</si>
  <si>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</si>
  <si>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</si>
  <si>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</si>
  <si>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</si>
  <si>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</si>
  <si>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</si>
  <si>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</si>
  <si>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</si>
  <si>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</si>
  <si>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</si>
  <si>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</si>
  <si>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</si>
  <si>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</si>
  <si>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</si>
  <si>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</si>
  <si>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</si>
  <si>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</si>
  <si>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</si>
  <si>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</si>
  <si>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</si>
  <si>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</si>
  <si>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</si>
  <si>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</si>
  <si>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</si>
  <si>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</si>
  <si>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</si>
  <si>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</si>
  <si>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</si>
  <si>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</si>
  <si>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</si>
  <si>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</si>
  <si>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</si>
  <si>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</si>
  <si>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</si>
  <si>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</si>
  <si>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</si>
  <si>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</si>
  <si>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</si>
  <si>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</si>
  <si>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</si>
  <si>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</si>
  <si>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</si>
  <si>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</si>
  <si>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</si>
  <si>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</si>
  <si>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</si>
  <si>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</si>
  <si>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</si>
  <si>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</si>
  <si>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</si>
  <si>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</si>
  <si>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</si>
  <si>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</si>
  <si>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</si>
  <si>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</si>
  <si>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</si>
  <si>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</si>
  <si>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</si>
  <si>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</si>
  <si>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</si>
  <si>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</si>
  <si>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</si>
  <si>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</si>
  <si>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</si>
  <si>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</si>
  <si>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</si>
  <si>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</si>
  <si>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</si>
  <si>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</si>
  <si>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</si>
  <si>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</si>
  <si>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</si>
  <si>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</si>
  <si>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</si>
  <si>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</si>
  <si>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</si>
  <si>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</si>
  <si>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</si>
  <si>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</si>
  <si>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</si>
  <si>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</si>
  <si>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</si>
  <si>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</si>
  <si>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</si>
  <si>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</si>
  <si>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</si>
  <si>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</si>
  <si>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</si>
  <si>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</si>
  <si>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</si>
  <si>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</si>
  <si>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</si>
  <si>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</si>
  <si>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</si>
  <si>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</si>
  <si>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</si>
  <si>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</si>
  <si>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</si>
  <si>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</si>
  <si>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</si>
  <si>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</si>
  <si>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</si>
  <si>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</si>
  <si>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</si>
  <si>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</si>
  <si>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</si>
  <si>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</si>
  <si>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</si>
  <si>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</si>
  <si>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</si>
  <si>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</si>
  <si>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</si>
  <si>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</si>
  <si>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</si>
  <si>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</si>
  <si>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</si>
  <si>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</si>
  <si>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</si>
  <si>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</si>
  <si>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</si>
  <si>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</si>
  <si>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</si>
  <si>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</si>
  <si>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</si>
  <si>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</si>
  <si>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</si>
  <si>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</si>
  <si>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</si>
  <si>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</si>
  <si>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</si>
  <si>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</si>
  <si>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</si>
  <si>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</si>
  <si>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</si>
  <si>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</si>
  <si>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</si>
  <si>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</si>
  <si>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</si>
  <si>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</si>
  <si>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</si>
  <si>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</si>
  <si>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</si>
  <si>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</si>
  <si>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</si>
  <si>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</si>
  <si>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</si>
  <si>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</si>
  <si>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</si>
  <si>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</si>
  <si>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</si>
  <si>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</si>
  <si>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</si>
  <si>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</si>
  <si>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</si>
  <si>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</si>
  <si>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</si>
  <si>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</si>
  <si>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</si>
  <si>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</si>
  <si>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</si>
  <si>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</si>
  <si>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</si>
  <si>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</si>
  <si>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</si>
  <si>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</si>
  <si>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</si>
  <si>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</si>
  <si>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</si>
  <si>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</si>
  <si>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</si>
  <si>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</si>
  <si>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</si>
  <si>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</si>
  <si>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</si>
  <si>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</si>
  <si>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</si>
  <si>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</si>
  <si>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</si>
  <si>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</si>
  <si>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</si>
  <si>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</si>
  <si>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</si>
  <si>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</si>
  <si>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</si>
  <si>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</si>
  <si>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</si>
  <si>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</si>
  <si>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</si>
  <si>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</si>
  <si>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</si>
  <si>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</si>
  <si>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</si>
  <si>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</si>
  <si>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</si>
  <si>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</si>
  <si>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</si>
  <si>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</si>
  <si>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</si>
  <si>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</si>
  <si>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</si>
  <si>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</si>
  <si>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</si>
  <si>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</si>
  <si>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</si>
  <si>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</si>
  <si>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</si>
  <si>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</si>
  <si>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</si>
  <si>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</si>
  <si>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</si>
  <si>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</si>
  <si>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</si>
  <si>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</si>
  <si>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</si>
  <si>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</si>
  <si>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</si>
  <si>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</si>
  <si>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</si>
  <si>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</si>
  <si>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</si>
  <si>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</si>
  <si>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</si>
  <si>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</si>
  <si>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</si>
  <si>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</si>
  <si>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</si>
  <si>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</si>
  <si>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</si>
  <si>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</si>
  <si>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</si>
  <si>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</si>
  <si>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</si>
  <si>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</si>
  <si>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</si>
  <si>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</si>
  <si>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</si>
  <si>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</si>
  <si>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</si>
  <si>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</si>
  <si>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</si>
  <si>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</si>
  <si>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</si>
  <si>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</si>
  <si>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</si>
  <si>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</si>
  <si>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</si>
  <si>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</si>
  <si>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</si>
  <si>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</si>
  <si>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</si>
  <si>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</si>
  <si>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</si>
  <si>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</si>
  <si>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</si>
  <si>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</si>
  <si>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</si>
  <si>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</si>
  <si>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</si>
  <si>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</si>
  <si>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</si>
  <si>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</si>
  <si>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</si>
  <si>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</si>
  <si>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</si>
  <si>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</si>
  <si>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</si>
  <si>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</si>
  <si>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</si>
  <si>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</si>
  <si>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</si>
  <si>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</si>
  <si>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</si>
  <si>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</si>
  <si>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</si>
  <si>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</si>
  <si>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</si>
  <si>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</si>
  <si>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</si>
  <si>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</si>
  <si>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</si>
  <si>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</si>
  <si>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</si>
  <si>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</si>
  <si>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</si>
  <si>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</si>
  <si>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</si>
  <si>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</si>
  <si>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</si>
  <si>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</si>
  <si>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</si>
  <si>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</si>
  <si>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</si>
  <si>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</si>
  <si>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</si>
  <si>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</si>
  <si>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</si>
  <si>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</si>
  <si>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</si>
  <si>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</si>
  <si>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</si>
  <si>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</si>
  <si>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</si>
  <si>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</si>
  <si>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</si>
  <si>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</si>
  <si>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</si>
  <si>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</si>
  <si>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</si>
  <si>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</si>
  <si>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</si>
  <si>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</si>
  <si>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</si>
  <si>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</si>
  <si>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</si>
  <si>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</si>
  <si>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</si>
  <si>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</si>
  <si>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</si>
  <si>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</si>
  <si>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</si>
  <si>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</si>
  <si>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</si>
  <si>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</si>
  <si>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</si>
  <si>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</si>
  <si>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</si>
  <si>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</si>
  <si>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</si>
  <si>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</si>
  <si>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</si>
  <si>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</si>
  <si>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</si>
  <si>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</si>
  <si>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</si>
  <si>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</si>
  <si>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</si>
  <si>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</si>
  <si>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</si>
  <si>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</si>
  <si>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</si>
  <si>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</si>
  <si>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</si>
  <si>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</si>
  <si>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</si>
  <si>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</si>
  <si>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</si>
  <si>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</si>
  <si>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</si>
  <si>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</si>
  <si>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</si>
  <si>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</si>
  <si>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</si>
  <si>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</si>
  <si>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</si>
  <si>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</si>
  <si>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</si>
  <si>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</si>
  <si>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</si>
  <si>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</si>
  <si>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</si>
  <si>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</si>
  <si>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</si>
  <si>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</si>
  <si>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</si>
  <si>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</si>
  <si>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</si>
  <si>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</si>
  <si>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</si>
  <si>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</si>
  <si>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</si>
  <si>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</si>
  <si>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</si>
  <si>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</si>
  <si>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</si>
  <si>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</si>
  <si>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</si>
  <si>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</si>
  <si>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</si>
  <si>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</si>
  <si>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</si>
  <si>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</si>
  <si>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</si>
  <si>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</si>
  <si>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</si>
  <si>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</si>
  <si>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</si>
  <si>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</si>
  <si>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</si>
  <si>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</si>
  <si>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</si>
  <si>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</si>
  <si>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</si>
  <si>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</si>
  <si>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</si>
  <si>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</si>
  <si>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</si>
  <si>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</si>
  <si>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</si>
  <si>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</si>
  <si>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</si>
  <si>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</si>
  <si>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</si>
  <si>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</si>
  <si>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</si>
  <si>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</si>
  <si>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</si>
  <si>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</si>
  <si>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</si>
  <si>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</si>
  <si>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</si>
  <si>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</si>
  <si>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</si>
  <si>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</si>
  <si>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</si>
  <si>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</si>
  <si>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</si>
  <si>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</si>
  <si>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</si>
  <si>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</si>
  <si>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</si>
  <si>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</si>
  <si>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</si>
  <si>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</si>
  <si>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</si>
  <si>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</si>
  <si>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</si>
  <si>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</si>
  <si>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</si>
  <si>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</si>
  <si>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</si>
  <si>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</si>
  <si>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</si>
  <si>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</si>
  <si>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</si>
  <si>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</si>
  <si>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</si>
  <si>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</si>
  <si>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</si>
  <si>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</si>
  <si>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</si>
  <si>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</si>
  <si>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</si>
  <si>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</si>
  <si>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</si>
  <si>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</si>
  <si>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</si>
  <si>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</si>
  <si>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</si>
  <si>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</si>
  <si>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</si>
  <si>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</si>
  <si>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</si>
  <si>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</si>
  <si>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</si>
  <si>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</si>
  <si>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</si>
  <si>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</si>
  <si>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</si>
  <si>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</si>
  <si>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</si>
  <si>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</si>
  <si>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</si>
  <si>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</si>
  <si>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</si>
  <si>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</si>
  <si>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</si>
  <si>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</si>
  <si>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</si>
  <si>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</si>
  <si>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</si>
  <si>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</si>
  <si>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</si>
  <si>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</si>
  <si>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</si>
  <si>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</si>
  <si>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</si>
  <si>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</si>
  <si>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</si>
  <si>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</si>
  <si>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</si>
  <si>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</si>
  <si>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</si>
  <si>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</si>
  <si>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</si>
  <si>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</si>
  <si>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</si>
  <si>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</si>
  <si>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</si>
  <si>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</si>
  <si>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</si>
  <si>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</si>
  <si>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</si>
  <si>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</si>
  <si>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</si>
  <si>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</si>
  <si>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</si>
  <si>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</si>
  <si>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</si>
  <si>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</si>
  <si>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</si>
  <si>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</si>
  <si>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</si>
  <si>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</si>
  <si>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</si>
  <si>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</si>
  <si>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</si>
  <si>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</si>
  <si>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</si>
  <si>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</si>
  <si>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</si>
  <si>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</si>
  <si>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</si>
  <si>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</si>
  <si>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</si>
  <si>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</si>
  <si>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</si>
  <si>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</si>
  <si>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</si>
  <si>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</si>
  <si>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</si>
  <si>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</si>
  <si>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</si>
  <si>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</si>
  <si>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</si>
  <si>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</si>
  <si>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</si>
  <si>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</si>
  <si>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</si>
  <si>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</si>
  <si>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</si>
  <si>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</si>
  <si>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</si>
  <si>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</si>
  <si>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</si>
  <si>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</si>
  <si>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</si>
  <si>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</si>
  <si>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</si>
  <si>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</si>
  <si>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</si>
  <si>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</si>
  <si>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</si>
  <si>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</si>
  <si>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</si>
  <si>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</si>
  <si>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</si>
  <si>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</si>
  <si>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</si>
  <si>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</si>
  <si>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</si>
  <si>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</si>
  <si>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</si>
  <si>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</si>
  <si>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</si>
  <si>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</si>
  <si>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</si>
  <si>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</si>
  <si>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</si>
  <si>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</si>
  <si>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</si>
  <si>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</si>
  <si>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</si>
  <si>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</si>
  <si>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</si>
  <si>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</si>
  <si>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</si>
  <si>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</si>
  <si>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</si>
  <si>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</si>
  <si>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</si>
  <si>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</si>
  <si>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</si>
  <si>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</si>
  <si>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</si>
  <si>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</si>
  <si>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</si>
  <si>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</si>
  <si>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</si>
  <si>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</si>
  <si>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</si>
  <si>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</si>
  <si>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</si>
  <si>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</si>
  <si>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</si>
  <si>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</si>
  <si>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</si>
  <si>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</si>
  <si>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</si>
  <si>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</si>
  <si>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</si>
  <si>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</si>
  <si>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</si>
  <si>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</si>
  <si>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</si>
  <si>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</si>
  <si>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</si>
  <si>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</si>
  <si>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</si>
  <si>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</si>
  <si>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</si>
  <si>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</si>
  <si>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</si>
  <si>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</si>
  <si>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</si>
  <si>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</si>
  <si>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</si>
  <si>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</si>
  <si>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</si>
  <si>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</si>
  <si>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</si>
  <si>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</si>
  <si>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</si>
  <si>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</si>
  <si>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</si>
  <si>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</si>
  <si>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</si>
  <si>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</si>
  <si>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</si>
  <si>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</si>
  <si>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</si>
  <si>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</si>
  <si>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</si>
  <si>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</si>
  <si>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</si>
  <si>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</si>
  <si>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</si>
  <si>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</si>
  <si>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</si>
  <si>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</si>
  <si>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</si>
  <si>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</si>
  <si>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</si>
  <si>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</si>
  <si>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</si>
  <si>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</si>
  <si>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</si>
  <si>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</si>
  <si>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</si>
  <si>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</si>
  <si>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</si>
  <si>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</si>
  <si>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</si>
  <si>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</si>
  <si>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</si>
  <si>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</si>
  <si>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</si>
  <si>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</si>
  <si>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</si>
  <si>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</si>
  <si>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</si>
  <si>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</si>
  <si>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</si>
  <si>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</si>
  <si>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</si>
  <si>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</si>
  <si>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</si>
  <si>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</si>
  <si>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</si>
  <si>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</si>
  <si>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</si>
  <si>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</si>
  <si>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</si>
  <si>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</si>
  <si>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</si>
  <si>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</si>
  <si>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</si>
  <si>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</si>
  <si>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</si>
  <si>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</si>
  <si>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</si>
  <si>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</si>
  <si>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</si>
  <si>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</si>
  <si>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</si>
  <si>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</si>
  <si>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</si>
  <si>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</si>
  <si>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</si>
  <si>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</si>
  <si>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</si>
  <si>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</si>
  <si>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</si>
  <si>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</si>
  <si>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</si>
  <si>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</si>
  <si>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</si>
  <si>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</si>
  <si>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</si>
  <si>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</si>
  <si>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</si>
  <si>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</si>
  <si>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</si>
  <si>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</si>
  <si>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</si>
  <si>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</si>
  <si>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</si>
  <si>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</si>
  <si>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</si>
  <si>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</si>
  <si>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</si>
  <si>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</si>
  <si>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</si>
  <si>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</si>
  <si>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</si>
  <si>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</si>
  <si>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</si>
  <si>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</si>
  <si>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</si>
  <si>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</si>
  <si>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</si>
  <si>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</si>
  <si>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</si>
  <si>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</si>
  <si>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</si>
  <si>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</si>
  <si>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</si>
  <si>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</si>
  <si>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</si>
  <si>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</si>
  <si>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</si>
  <si>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</si>
  <si>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</si>
  <si>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</si>
  <si>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</si>
  <si>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</si>
  <si>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</si>
  <si>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</si>
  <si>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</si>
  <si>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</si>
  <si>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</si>
  <si>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</si>
  <si>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</si>
  <si>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</si>
  <si>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</si>
  <si>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</si>
  <si>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</si>
  <si>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</si>
  <si>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</si>
  <si>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</si>
  <si>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</si>
  <si>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</si>
  <si>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</si>
  <si>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</si>
  <si>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</si>
  <si>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</si>
  <si>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</si>
  <si>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</si>
  <si>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</si>
  <si>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</si>
  <si>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</si>
  <si>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</si>
  <si>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</si>
  <si>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</si>
  <si>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</si>
  <si>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</si>
  <si>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</si>
  <si>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</si>
  <si>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</si>
  <si>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</si>
  <si>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</si>
  <si>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</si>
  <si>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</si>
  <si>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</si>
  <si>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</si>
  <si>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</si>
  <si>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</si>
  <si>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</si>
  <si>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</si>
  <si>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</si>
  <si>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</si>
  <si>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</si>
  <si>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</si>
  <si>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</si>
  <si>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</si>
  <si>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</si>
  <si>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</si>
  <si>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</si>
  <si>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</si>
  <si>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</si>
  <si>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</si>
  <si>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</si>
  <si>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</si>
  <si>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</si>
  <si>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</si>
  <si>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</si>
  <si>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</si>
  <si>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</si>
  <si>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</si>
  <si>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</si>
  <si>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</si>
  <si>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</si>
  <si>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</si>
  <si>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</si>
  <si>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</si>
  <si>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</si>
  <si>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</si>
  <si>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</si>
  <si>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</si>
  <si>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</si>
  <si>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</si>
  <si>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</si>
  <si>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</si>
  <si>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</si>
  <si>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</si>
  <si>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</si>
  <si>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</si>
  <si>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</si>
  <si>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</si>
  <si>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</si>
  <si>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</si>
  <si>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</si>
  <si>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</si>
  <si>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</si>
  <si>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</si>
  <si>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</si>
  <si>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</si>
  <si>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</si>
  <si>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</si>
  <si>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</si>
  <si>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</si>
  <si>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</si>
  <si>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</si>
  <si>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</si>
  <si>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</si>
  <si>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</si>
  <si>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</si>
  <si>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</si>
  <si>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</si>
  <si>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</si>
  <si>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</si>
  <si>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</si>
  <si>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</si>
  <si>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</si>
  <si>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</si>
  <si>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</si>
  <si>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</si>
  <si>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</si>
  <si>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</si>
  <si>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</si>
  <si>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</si>
  <si>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</si>
  <si>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</si>
  <si>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</si>
  <si>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</si>
  <si>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</si>
  <si>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</si>
  <si>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</si>
  <si>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</si>
  <si>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</si>
  <si>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</si>
  <si>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</si>
  <si>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</si>
  <si>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</si>
  <si>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</si>
  <si>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</si>
  <si>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</si>
  <si>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</si>
  <si>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</si>
  <si>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</si>
  <si>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</si>
  <si>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</si>
  <si>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</si>
  <si>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</si>
  <si>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</si>
  <si>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</si>
  <si>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</si>
  <si>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</si>
  <si>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</si>
  <si>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</si>
  <si>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</si>
  <si>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</si>
  <si>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</si>
  <si>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</si>
  <si>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</si>
  <si>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</si>
  <si>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</si>
  <si>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</si>
  <si>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</si>
  <si>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</si>
  <si>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</si>
  <si>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</si>
  <si>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</si>
  <si>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</si>
  <si>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</si>
  <si>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</si>
  <si>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</si>
  <si>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</si>
  <si>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</si>
  <si>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</si>
  <si>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</si>
  <si>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</si>
  <si>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</si>
  <si>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</si>
  <si>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</si>
  <si>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</si>
  <si>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</si>
  <si>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</si>
  <si>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</si>
  <si>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</si>
  <si>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</si>
  <si>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</si>
  <si>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</si>
  <si>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</si>
  <si>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</si>
  <si>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</si>
  <si>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</si>
  <si>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</si>
  <si>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</si>
  <si>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</si>
  <si>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</si>
  <si>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</si>
  <si>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</si>
  <si>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</si>
  <si>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</si>
  <si>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</si>
  <si>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</si>
  <si>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</si>
  <si>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</si>
  <si>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</si>
  <si>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</si>
  <si>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</si>
  <si>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</si>
  <si>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</si>
  <si>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</si>
  <si>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</si>
  <si>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</si>
  <si>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</si>
  <si>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</si>
  <si>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</si>
  <si>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</si>
  <si>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</si>
  <si>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</si>
  <si>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</si>
  <si>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</si>
  <si>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</si>
  <si>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</si>
  <si>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</si>
  <si>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</si>
  <si>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</si>
  <si>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</si>
  <si>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</si>
  <si>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</si>
  <si>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</si>
  <si>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</si>
  <si>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</si>
  <si>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</si>
  <si>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</si>
  <si>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</si>
  <si>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</si>
  <si>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</si>
  <si>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</si>
  <si>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</si>
  <si>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</si>
  <si>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</si>
  <si>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</si>
  <si>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</si>
  <si>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</si>
  <si>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</si>
  <si>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</si>
  <si>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</si>
  <si>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</si>
  <si>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</si>
  <si>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</si>
  <si>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</si>
  <si>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</si>
  <si>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</si>
  <si>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</si>
  <si>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</si>
  <si>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</si>
  <si>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</si>
  <si>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</si>
  <si>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</si>
  <si>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</si>
  <si>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</si>
  <si>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</si>
  <si>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</si>
  <si>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</si>
  <si>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</si>
  <si>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</si>
  <si>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</si>
  <si>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</si>
  <si>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</si>
  <si>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</si>
  <si>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</si>
  <si>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</si>
  <si>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</si>
  <si>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</si>
  <si>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</si>
  <si>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</si>
  <si>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</si>
  <si>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</si>
  <si>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</si>
  <si>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</si>
  <si>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</si>
  <si>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</si>
  <si>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</si>
  <si>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</si>
  <si>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</si>
  <si>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</si>
  <si>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</si>
  <si>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</si>
  <si>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</si>
  <si>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</si>
  <si>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</si>
  <si>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</si>
  <si>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</si>
  <si>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</si>
  <si>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</si>
  <si>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</si>
  <si>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</si>
  <si>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</si>
  <si>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</si>
  <si>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</si>
  <si>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</si>
  <si>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</si>
  <si>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</si>
  <si>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</si>
  <si>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</si>
  <si>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</si>
  <si>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</si>
  <si>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</si>
  <si>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</si>
  <si>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</si>
  <si>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</si>
  <si>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</si>
  <si>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</si>
  <si>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</si>
  <si>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</si>
  <si>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</si>
  <si>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</si>
  <si>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</si>
  <si>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</si>
  <si>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</si>
  <si>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</si>
  <si>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</si>
  <si>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</si>
  <si>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</si>
  <si>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</si>
  <si>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</si>
  <si>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</si>
  <si>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</si>
  <si>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</si>
  <si>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</si>
  <si>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</si>
  <si>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</si>
  <si>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</si>
  <si>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</si>
  <si>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</si>
  <si>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</si>
  <si>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</si>
  <si>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</si>
  <si>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</si>
  <si>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</si>
  <si>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</si>
  <si>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</si>
  <si>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</si>
  <si>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</si>
  <si>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</si>
  <si>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</si>
  <si>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</si>
  <si>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</si>
  <si>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</si>
  <si>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</si>
  <si>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</si>
  <si>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</si>
  <si>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</si>
  <si>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</si>
  <si>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</si>
  <si>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</si>
  <si>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</si>
  <si>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</si>
  <si>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</si>
  <si>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</si>
  <si>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</si>
  <si>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</si>
  <si>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</si>
  <si>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</si>
  <si>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</si>
  <si>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</si>
  <si>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</si>
  <si>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</si>
  <si>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</si>
  <si>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</si>
  <si>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</si>
  <si>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</si>
  <si>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</si>
  <si>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</si>
  <si>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</si>
  <si>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</si>
  <si>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</si>
  <si>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</si>
  <si>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</si>
  <si>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</si>
  <si>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</si>
  <si>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</si>
  <si>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</si>
  <si>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</si>
  <si>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</si>
  <si>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</si>
  <si>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</si>
  <si>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</si>
  <si>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</si>
  <si>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</si>
  <si>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</si>
  <si>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</si>
  <si>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</si>
  <si>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</si>
  <si>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</si>
  <si>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</si>
  <si>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</si>
  <si>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</si>
  <si>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</si>
  <si>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</si>
  <si>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</si>
  <si>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</si>
  <si>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</si>
  <si>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</si>
  <si>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</si>
  <si>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</si>
  <si>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</si>
  <si>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</si>
  <si>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</si>
  <si>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</si>
  <si>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</si>
  <si>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</si>
  <si>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</si>
  <si>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</si>
  <si>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</si>
  <si>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</si>
  <si>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</si>
  <si>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</si>
  <si>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</si>
  <si>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</si>
  <si>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</si>
  <si>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</si>
  <si>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</si>
  <si>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</si>
  <si>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</si>
  <si>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</si>
  <si>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</si>
  <si>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</si>
  <si>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</si>
  <si>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</si>
  <si>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</si>
  <si>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</si>
  <si>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</si>
  <si>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</si>
  <si>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</si>
  <si>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</si>
  <si>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</si>
  <si>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</si>
  <si>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</si>
  <si>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</si>
  <si>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</si>
  <si>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</si>
  <si>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</si>
  <si>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</si>
  <si>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</si>
  <si>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</si>
  <si>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</si>
  <si>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</si>
  <si>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</si>
  <si>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</si>
  <si>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</si>
  <si>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</si>
  <si>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</si>
  <si>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</si>
  <si>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</si>
  <si>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</si>
  <si>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</si>
  <si>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</si>
  <si>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</si>
  <si>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</si>
  <si>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</si>
  <si>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</si>
  <si>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</si>
  <si>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</si>
  <si>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</si>
  <si>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</si>
  <si>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</si>
  <si>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</si>
  <si>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</si>
  <si>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</si>
  <si>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</si>
  <si>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</si>
  <si>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</si>
  <si>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</si>
  <si>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</si>
  <si>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</si>
  <si>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</si>
  <si>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</si>
  <si>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</si>
  <si>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</si>
  <si>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</si>
  <si>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</si>
  <si>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</si>
  <si>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</si>
  <si>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</si>
  <si>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</si>
  <si>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</si>
  <si>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</si>
  <si>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</si>
  <si>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</si>
  <si>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</si>
  <si>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</si>
  <si>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</si>
  <si>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</si>
  <si>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</si>
  <si>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</si>
  <si>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</si>
  <si>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</si>
  <si>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</si>
  <si>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</si>
  <si>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</si>
  <si>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</si>
  <si>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</si>
  <si>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</si>
  <si>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</si>
  <si>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</si>
  <si>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</si>
  <si>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</si>
  <si>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</si>
  <si>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</si>
  <si>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</si>
  <si>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</si>
  <si>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</si>
  <si>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</si>
  <si>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</si>
  <si>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</si>
  <si>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</si>
  <si>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</si>
  <si>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</si>
  <si>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</si>
  <si>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</si>
  <si>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</si>
  <si>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</si>
  <si>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</si>
  <si>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</si>
  <si>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</si>
  <si>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</si>
  <si>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</si>
  <si>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</si>
  <si>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</si>
  <si>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</si>
  <si>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</si>
  <si>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</si>
  <si>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</si>
  <si>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</si>
  <si>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</si>
  <si>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</si>
  <si>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</si>
  <si>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</si>
  <si>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</si>
  <si>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</si>
  <si>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</si>
  <si>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</si>
  <si>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</si>
  <si>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</si>
  <si>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</si>
  <si>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</si>
  <si>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</si>
  <si>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</si>
  <si>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</si>
  <si>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</si>
  <si>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</si>
  <si>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</si>
  <si>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</si>
  <si>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</si>
  <si>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</si>
  <si>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</si>
  <si>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</si>
  <si>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</si>
  <si>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</si>
  <si>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</si>
  <si>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</si>
  <si>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</si>
  <si>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</si>
  <si>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</si>
  <si>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</si>
  <si>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</si>
  <si>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</si>
  <si>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</si>
  <si>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</si>
  <si>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</si>
  <si>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</si>
  <si>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</si>
  <si>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</si>
  <si>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</si>
  <si>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</si>
  <si>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</si>
  <si>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</si>
  <si>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</si>
  <si>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</si>
  <si>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</si>
  <si>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</si>
  <si>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</si>
  <si>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</si>
  <si>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</si>
  <si>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</si>
  <si>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</si>
  <si>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</si>
  <si>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</si>
  <si>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</si>
  <si>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</si>
  <si>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</si>
  <si>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</si>
  <si>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</si>
  <si>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</si>
  <si>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</si>
  <si>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</si>
  <si>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</si>
  <si>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</si>
  <si>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</si>
  <si>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</si>
  <si>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</si>
  <si>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</si>
  <si>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</si>
  <si>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</si>
  <si>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</si>
  <si>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</si>
  <si>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</si>
  <si>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</si>
  <si>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</si>
  <si>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</si>
  <si>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</si>
  <si>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</si>
  <si>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</si>
  <si>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</si>
  <si>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</si>
  <si>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</si>
  <si>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</si>
  <si>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</si>
  <si>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</si>
  <si>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</si>
  <si>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</si>
  <si>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</si>
  <si>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</si>
  <si>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</si>
  <si>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</si>
  <si>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</si>
  <si>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</si>
  <si>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</si>
  <si>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</si>
  <si>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</si>
  <si>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</si>
  <si>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</si>
  <si>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</si>
  <si>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</si>
  <si>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</si>
  <si>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</si>
  <si>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</si>
  <si>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</si>
  <si>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</si>
  <si>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</si>
  <si>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</si>
  <si>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</si>
  <si>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</si>
  <si>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</si>
  <si>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PCM-20251112-00001640</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</si>
  <si>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</si>
  <si>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</si>
  <si>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</si>
  <si>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</si>
  <si>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</si>
  <si>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</si>
  <si>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</si>
  <si>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</si>
  <si>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</si>
  <si>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</si>
  <si>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</si>
  <si>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</si>
  <si>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</si>
  <si>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</si>
  <si>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</si>
  <si>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</si>
  <si>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</si>
  <si>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</si>
  <si>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</si>
  <si>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</si>
  <si>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</si>
  <si>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</si>
  <si>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</si>
  <si>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</si>
  <si>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</si>
  <si>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</si>
  <si>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</si>
  <si>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</si>
  <si>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</si>
  <si>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</si>
  <si>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</si>
  <si>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</si>
  <si>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</si>
  <si>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</si>
  <si>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</si>
  <si>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</si>
  <si>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</si>
  <si>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</si>
  <si>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</si>
  <si>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</si>
  <si>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</si>
  <si>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</si>
  <si>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</si>
  <si>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</si>
  <si>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</si>
  <si>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</si>
  <si>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</si>
  <si>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</si>
  <si>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</si>
  <si>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</si>
  <si>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</si>
  <si>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</si>
  <si>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</si>
  <si>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</si>
  <si>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</si>
  <si>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</si>
  <si>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</si>
  <si>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</si>
  <si>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</si>
  <si>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</si>
  <si>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</si>
  <si>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</si>
  <si>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</si>
  <si>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</si>
  <si>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</si>
  <si>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</si>
  <si>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</si>
  <si>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</si>
  <si>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</si>
  <si>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</si>
  <si>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</si>
  <si>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</si>
  <si>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</si>
  <si>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</si>
  <si>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</si>
  <si>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</si>
  <si>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</si>
  <si>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</si>
  <si>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</si>
  <si>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</si>
  <si>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</si>
  <si>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</si>
  <si>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</si>
  <si>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</si>
  <si>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</si>
  <si>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</si>
  <si>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</si>
  <si>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</si>
  <si>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</si>
  <si>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</si>
  <si>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</si>
  <si>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</si>
  <si>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</si>
  <si>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</si>
  <si>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</si>
  <si>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</si>
  <si>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</si>
  <si>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</si>
  <si>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</si>
  <si>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</si>
  <si>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40 Mins</t>
  </si>
  <si>
    <t>PCM-20251112-00000671</t>
  </si>
  <si>
    <t>cells down Due to rectifire issue , Team at site and found two obsolete ZTE rectifier modules not giving proper output voltage and cells flapping, team will submit it to WH for repairing</t>
  </si>
  <si>
    <t>TT-20251112-01328 // NA</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</si>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</sst>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310.71426458333008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8" ca="1" si="0">IFERROR(NOW()-F3,"")</f>
        <v>45973.662690740741</v>
      </c>
      <c r="H3" s="111">
        <v>45973.637141203704</v>
      </c>
      <c r="I3" s="109" t="str">
        <f>IFERROR(VLOOKUP(D3,DB!A:F,6,0),"")</f>
        <v>Generator-SG</v>
      </c>
      <c r="J3" s="109" t="str">
        <f>IFERROR(VLOOKUP(D3,DB!A:G,7,0),"")</f>
        <v>Dead</v>
      </c>
      <c r="K3" s="113" t="s">
        <v>39024</v>
      </c>
      <c r="L3" s="114" t="str">
        <f>IFERROR(VLOOKUP(D3,DB!A:I,9,0),"")</f>
        <v>Latis</v>
      </c>
    </row>
    <row r="4" spans="1:15" ht="15" customHeight="1">
      <c r="A4" s="108" t="s">
        <v>39025</v>
      </c>
      <c r="B4" s="109" t="s">
        <v>38</v>
      </c>
      <c r="C4" s="109">
        <v>1</v>
      </c>
      <c r="D4" s="109" t="s">
        <v>8350</v>
      </c>
      <c r="E4" s="63" t="s">
        <v>39021</v>
      </c>
      <c r="F4" s="111">
        <v>45973.658634259256</v>
      </c>
      <c r="G4" s="112">
        <f t="shared" ca="1" si="0"/>
        <v>4.0564814844401553E-3</v>
      </c>
      <c r="H4" s="111">
        <v>45973.651331018518</v>
      </c>
      <c r="I4" s="109" t="str">
        <f>IFERROR(VLOOKUP(D4,DB!A:F,6,0),"")</f>
        <v>SCECO</v>
      </c>
      <c r="J4" s="109" t="str">
        <f>IFERROR(VLOOKUP(D4,DB!A:G,7,0),"")</f>
        <v>&lt;No BB&gt;</v>
      </c>
      <c r="K4" s="113" t="s">
        <v>39026</v>
      </c>
      <c r="L4" s="114" t="str">
        <f>IFERROR(VLOOKUP(#REF!,DB!A:I,9,0),"")</f>
        <v/>
      </c>
    </row>
    <row r="5" spans="1:15" ht="15" customHeight="1">
      <c r="A5" s="108"/>
      <c r="B5" s="109"/>
      <c r="C5" s="109"/>
      <c r="D5" s="109"/>
      <c r="E5" s="110"/>
      <c r="F5" s="111"/>
      <c r="G5" s="112">
        <f t="shared" ca="1" si="0"/>
        <v>45973.662690740741</v>
      </c>
      <c r="H5" s="111"/>
      <c r="I5" s="109"/>
      <c r="J5" s="109"/>
      <c r="K5" s="113"/>
      <c r="L5" s="114" t="str">
        <f>IFERROR(VLOOKUP(D4,DB!A:I,9,0),"")</f>
        <v>Latis</v>
      </c>
    </row>
    <row r="6" spans="1:15" ht="15" customHeight="1">
      <c r="A6" s="108"/>
      <c r="B6" s="109" t="str">
        <f>IFERROR(VLOOKUP(D6,DB!A:K,11,0),"")</f>
        <v/>
      </c>
      <c r="C6" s="109"/>
      <c r="D6" s="109"/>
      <c r="E6" s="110"/>
      <c r="F6" s="111"/>
      <c r="G6" s="112">
        <f t="shared" ca="1" si="0"/>
        <v>45973.662690740741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45973.662690740741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45973.662690740741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45973.662690740741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45973.662690740741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45973.662690740741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45973.662690740741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45973.662690740741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45973.662690740741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45973.662690740741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45973.662690740741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45973.662690740741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45973.662690740741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45973.662690740741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45973.662690740741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45973.662690740741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45973.662690740741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45973.662690740741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45973.662690740741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45973.662690740741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45973.662690740741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45973.662690740741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45973.662690740741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45973.662690740741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45973.662690740741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45973.662690740741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45973.662690740741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45973.662690740741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45973.662690740741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45973.662690740741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45973.662690740741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45973.662690740741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45973.662690740741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45973.662690740741</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45973.662690740741</v>
      </c>
      <c r="H40" s="120"/>
      <c r="I40" s="118" t="str">
        <f>IFERROR(VLOOKUP(D40,DB!A:F,6,0),"")</f>
        <v/>
      </c>
      <c r="J40" s="118" t="str">
        <f>IFERROR(VLOOKUP(D40,DB!A:G,7,0),"")</f>
        <v/>
      </c>
      <c r="K40" s="122"/>
      <c r="L40" s="123" t="str">
        <f>IFERROR(VLOOKUP(D40,DB!A:I,9,0),"")</f>
        <v/>
      </c>
    </row>
    <row r="41" spans="1:12" ht="15" customHeight="1">
      <c r="A41" s="155"/>
      <c r="B41" s="156" t="str">
        <f>IFERROR(VLOOKUP(D41,DB!A:K,11,0),"")</f>
        <v/>
      </c>
      <c r="C41" s="156"/>
      <c r="D41" s="156"/>
      <c r="E41" s="157"/>
      <c r="F41" s="154"/>
      <c r="G41" s="158">
        <f ca="1">IFERROR(NOW()-F41,"")</f>
        <v>45973.662690509256</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45973.662690509256</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45973.662690509256</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45973.662690509256</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45973.662690509256</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45973.662690509256</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45973.662690509256</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45973.662690509256</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45973.662690509256</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45973.662690509256</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45973.662690509256</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45973.662690509256</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45973.662690509256</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45973.662690509256</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45973.662690509256</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45973.662690509256</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45973.662690509256</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45973.662690509256</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45973.662690509256</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45973.662690509256</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45973.662690509256</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45973.662690509256</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45973.662690509256</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45973.662690509256</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45973.662690509256</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45973.662690509256</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45973.662690509256</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45973.662690509256</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45973.662690509256</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45973.662690509256</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45973.662690509256</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45973.662690509256</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45973.662690509256</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45973.662690509256</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45973.662690509256</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45973.662690509256</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45973.662690509256</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45973.662690509256</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45973.662690509256</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45973.662690509256</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45973.662690509256</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45973.662690509256</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45973.662690509256</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45973.662690509256</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45973.662690509256</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45973.662690509256</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45973.662690509256</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45973.662690509256</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45973.662690509256</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45973.662690509256</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45973.662690509256</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45973.662690509256</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45973.662690509256</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45973.662690509256</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45973.662690509256</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45973.662690509256</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45973.662690509256</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45973.662690509256</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45973.662690509256</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45973.662690509256</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45973.662690509256</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45973.662690509256</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45973.662690509256</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45973.662690509256</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45973.662690509256</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45973.662690509256</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45973.662690509256</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45973.662690509256</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45973.662690509256</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45973.662690509256</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45973.662690509256</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45973.662690509256</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45973.662690509256</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45973.662690509256</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45973.662690509256</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45973.662690509256</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45973.662690509256</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45973.662690509256</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45973.662690509256</v>
      </c>
      <c r="H119" s="154"/>
      <c r="I119" s="156" t="str">
        <f>IFERROR(VLOOKUP(D119,DB!A:F,6,0),"")</f>
        <v/>
      </c>
      <c r="J119" s="156" t="str">
        <f>IFERROR(VLOOKUP(D119,DB!A:G,7,0),"")</f>
        <v/>
      </c>
      <c r="K119" s="159"/>
      <c r="L119" s="160" t="str">
        <f>IFERROR(VLOOKUP(D119,DB!A:I,9,0),"")</f>
        <v/>
      </c>
    </row>
    <row r="120" spans="1:12" ht="15" customHeight="1">
      <c r="A120" s="155"/>
      <c r="B120" s="156" t="str">
        <f>IFERROR(VLOOKUP(D120,DB!A:K,11,0),"")</f>
        <v/>
      </c>
      <c r="C120" s="156"/>
      <c r="D120" s="156"/>
      <c r="E120" s="157"/>
      <c r="F120" s="154"/>
      <c r="G120" s="158">
        <f ca="1">IFERROR(NOW()-F120,"")</f>
        <v>45973.662690509256</v>
      </c>
      <c r="H120" s="154"/>
      <c r="I120" s="156" t="str">
        <f>IFERROR(VLOOKUP(D120,DB!A:F,6,0),"")</f>
        <v/>
      </c>
      <c r="J120" s="156" t="str">
        <f>IFERROR(VLOOKUP(D120,DB!A:G,7,0),"")</f>
        <v/>
      </c>
      <c r="K120" s="159"/>
      <c r="L120" s="160" t="str">
        <f>IFERROR(VLOOKUP(D120,DB!A:I,9,0),"")</f>
        <v/>
      </c>
    </row>
  </sheetData>
  <customSheetViews>
    <customSheetView guid="{F6042A99-DD27-4453-835D-0834D95730CC}" filter="1" showAutoFilter="1">
      <pageMargins left="0" right="0" top="0" bottom="0" header="0" footer="0"/>
      <autoFilter ref="B1:M1" xr:uid="{DAD720CD-E906-4A70-B824-C31FA59B8C4B}"/>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148.66285277777934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39109</v>
      </c>
      <c r="B4" s="61" t="str">
        <f>IFERROR(VLOOKUP(D4,DB!A:K,11,0),"")</f>
        <v>R2</v>
      </c>
      <c r="C4" s="61">
        <v>2</v>
      </c>
      <c r="D4" s="61" t="s">
        <v>8511</v>
      </c>
      <c r="E4" s="85" t="s">
        <v>39021</v>
      </c>
      <c r="F4" s="74">
        <v>45973.594074074077</v>
      </c>
      <c r="G4" s="75">
        <f ca="1">IFERROR(NOW()-F4,"-")</f>
        <v>6.8616435179137625E-2</v>
      </c>
      <c r="H4" s="74">
        <v>45973.585740740738</v>
      </c>
      <c r="I4" s="61" t="str">
        <f>IFERROR(VLOOKUP(D4,DB!A:F,6,0),"")</f>
        <v>SCECO</v>
      </c>
      <c r="J4" s="61" t="str">
        <f>IFERROR(VLOOKUP(D4,DB!A:G,7,0),"")</f>
        <v>Vandalized</v>
      </c>
      <c r="K4" s="86" t="s">
        <v>39110</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45973.662690740741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45973.662690740741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45973.662690740741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45973.662690740741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23401</v>
      </c>
      <c r="E9" s="103"/>
      <c r="F9" s="104"/>
      <c r="G9" s="105">
        <f t="shared" ca="1" si="2"/>
        <v>45973.662690740741</v>
      </c>
      <c r="H9" s="104"/>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45973.662690740741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45973.662690740741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45973.662690740741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45973.662690740741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45973.662690509256</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45973.662690509256</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45973.662690509256</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45973.662690509256</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45973.662690509256</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45973.662690509256</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45973.662690509256</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45973.662690509256</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45973.662690509256</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45973.662690509256</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45973.662690509256</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45973.662690509256</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45973.662690509256</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45973.662690509256</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45973.662690509256</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45973.662690509256</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45973.662690509256</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45973.662690509256</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45973.662690509256</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45973.662690509256</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45973.662690509256</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45973.662690509256</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45973.662690509256</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45973.662690509256</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45973.662690509256</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45973.662690509256</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45973.662690509256</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45973.662690509256</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45973.662690509256</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45973.662690509256</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45973.662690509256</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45973.662690509256</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45973.662690509256</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45973.662690509256</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45973.662690509256</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45973.662690509256</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45973.662690509256</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45973.662690509256</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45973.662690509256</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45973.662690509256</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45973.662690509256</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45973.662690509256</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45973.662690509256</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45973.662690509256</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45973.662690509256</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45973.662690509256</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45973.662690509256</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45973.662690509256</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45973.662690509256</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45973.662690509256</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45973.662690740741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45973.662690740741</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45973.662690740741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45973.662690740741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45973.662690740741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45973.662690740741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45973.662690740741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45973.662690740741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45973.662690740741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45973.662690740741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45973.662690740741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45973.662690740741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45973.662690740741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45973.662690740741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45973.662690740741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45973.662690740741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45973.662690740741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45973.662690740741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45973.662690740741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45973.662690740741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45973.662690740741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45973.662690740741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45973.662690740741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45973.662690740741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45973.662690740741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45973.662690740741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45973.662690740741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45973.662690740741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45973.662690740741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45973.662690740741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45973.662690740741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45973.662690740741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45973.662690740741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45973.662690740741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45973.662690740741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45973.662690740741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45973.662690740741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45973.662690740741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45973.662690740741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45973.662690740741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45973.662690740741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45973.662690740741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45973.662690740741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45973.662690740741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45973.662690740741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45973.662690740741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45973.662690740741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45973.662690740741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45973.662690740741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45973.662690740741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45973.662690740741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45973.662690740741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45973.662690740741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45973.662690740741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45973.662690740741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45973.662690740741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45973.662690740741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45973.662690740741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45973.662690740741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45973.662690740741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45973.662690740741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45973.662690740741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45973.662690740741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45973.662690740741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45973.662690740741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45973.662690740741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45973.662690740741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45973.662690740741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45973.662690740741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45973.662690740741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45973.662690740741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45973.662690740741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45973.662690740741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45973.662690740741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45973.662690740741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45973.662690740741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45973.662690740741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45973.662690740741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45973.662690740741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45973.662690740741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45973.662690740741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45973.662690740741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45973.662690740741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45973.662690740741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45973.662690740741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45973.662690740741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45973.662690740741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45973.662690740741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45973.662690740741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45973.662690740741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45973.662690740741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45973.662690740741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45973.662690740741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45973.662690740741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45973.662690740741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45973.662690740741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45973.662690740741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45973.662690740741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45973.662690740741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45973.662690740741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45973.662690740741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45973.662690740741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45973.662690740741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45973.662690740741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45973.662690740741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45973.662690740741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45973.662690740741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45973.662690740741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45973.662690740741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45973.662690740741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45973.662690740741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45973.662690740741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45973.662690740741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45973.662690740741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45973.662690740741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45973.662690740741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45973.662690740741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45973.662690740741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45973.662690740741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45973.662690740741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45973.662690740741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45973.662690740741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45973.662690740741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45973.662690740741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45973.662690740741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45973.662690740741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45973.662690740741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45973.662690740741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45973.662690740741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45973.662690740741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45973.662690740741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45973.662690740741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45973.662690740741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45973.662690740741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45973.662690740741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45973.662690740741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45973.662690740741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45973.662690740741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45973.662690740741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45973.662690740741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45973.662690740741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45973.662690740741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45973.662690740741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45973.662690740741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45973.662690740741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45973.662690740741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45973.662690740741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45973.662690740741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45973.662690740741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45973.662690740741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45973.662690740741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45973.662690740741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45973.662690740741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45973.662690740741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45973.662690740741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45973.662690740741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45973.662690740741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45973.662690740741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45973.662690740741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45973.662690740741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45973.662690740741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45973.662690740741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45973.662690740741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45973.662690740741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45973.662690740741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45973.662690740741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45973.662690740741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45973.662690740741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45973.662690740741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45973.662690740741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45973.662690740741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45973.662690740741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45973.662690740741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45973.662690740741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45973.662690740741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45973.662690740741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45973.662690740741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45973.662690740741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45973.662690740741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45973.662690740741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45973.662690740741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45973.662690740741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45973.662690740741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45973.662690740741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45973.662690740741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45973.662690740741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45973.662690740741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45973.662690740741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45973.662690740741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45973.662690740741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45973.662690740741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45973.662690740741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45973.662690740741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45973.662690740741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45973.662690740741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45973.662690740741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45973.662690740741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45973.662690740741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45973.662690740741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45973.662690740741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45973.662690740741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45973.662690740741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45973.662690740741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45973.662690740741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45973.662690740741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45973.662690740741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45973.662690740741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45973.662690740741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45973.662690740741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45973.662690740741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45973.662690740741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45973.662690740741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45973.662690740741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45973.662690740741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45973.662690740741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45973.662690740741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45973.662690740741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45973.662690740741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45973.662690740741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45973.662690740741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45973.662690740741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45973.662690740741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45973.662690740741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45973.662690740741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45973.662690740741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45973.662690740741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45973.662690740741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45973.662690740741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45973.662690740741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45973.662690740741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45973.662690740741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45973.662690740741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45973.662690740741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45973.662690740741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45973.662690740741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45973.662690740741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45973.662690740741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45973.662690740741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45973.662690740741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45973.662690740741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45973.662690740741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45973.662690740741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45973.662690740741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45973.662690740741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45973.662690740741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45973.662690740741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45973.662690740741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45973.662690740741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45973.662690740741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45973.662690740741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45973.662690740741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45973.662690740741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45973.662690740741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45973.662690740741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45973.662690740741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45973.662690740741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45973.662690740741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45973.662690740741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45973.662690740741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45973.662690740741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45973.662690740741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45973.662690740741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45973.662690740741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45973.662690740741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45973.662690740741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45973.662690740741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45973.662690740741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45973.662690740741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45973.662690740741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45973.662690740741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45973.662690740741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45973.662690740741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45973.662690740741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45973.662690740741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45973.662690740741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45973.662690740741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45973.662690740741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45973.662690740741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45973.662690740741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45973.662690740741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45973.662690740741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45973.662690740741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45973.662690740741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45973.662690740741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45973.662690740741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45973.662690740741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45973.662690740741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45973.662690740741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45973.662690740741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45973.662690740741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45973.662690740741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45973.662690740741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45973.662690740741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45973.662690740741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45973.662690740741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45973.662690740741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45973.662690740741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45973.662690740741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45973.662690740741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45973.662690740741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45973.662690740741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45973.662690740741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45973.662690740741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45973.662690740741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45973.662690740741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45973.662690740741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45973.662690740741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45973.662690740741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45973.662690740741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45973.662690740741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45973.662690740741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45973.662690740741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45973.662690740741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45973.662690740741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45973.662690740741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45973.662690740741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45973.662690740741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45973.662690740741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45973.662690740741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45973.662690740741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45973.662690740741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45973.662690740741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45973.662690740741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45973.662690740741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45973.662690740741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45973.662690740741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45973.662690740741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45973.662690740741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45973.662690740741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45973.662690740741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45973.662690740741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45973.662690740741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45973.662690740741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45973.662690740741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45973.662690740741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45973.662690740741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45973.662690740741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45973.662690740741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45973.662690740741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45973.662690740741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45973.662690740741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45973.662690740741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45973.662690740741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45973.662690740741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45973.662690740741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45973.662690740741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45973.662690740741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45973.662690740741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45973.662690740741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45973.662690740741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45973.662690740741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45973.662690740741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45973.662690740741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45973.662690740741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45973.662690740741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45973.662690740741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45973.662690740741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45973.662690740741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45973.662690740741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45973.662690740741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45973.662690740741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45973.662690740741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45973.662690740741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45973.662690740741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45973.662690740741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45973.662690740741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45973.662690740741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45973.662690740741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45973.662690740741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45973.662690740741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45973.662690740741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45973.662690740741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45973.662690740741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45973.662690740741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45973.662690740741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45973.662690740741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45973.662690740741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45973.662690740741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45973.662690740741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45973.662690740741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45973.662690740741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45973.662690740741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45973.662690740741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45973.662690740741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45973.662690740741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45973.662690740741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45973.662690740741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45973.662690740741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45973.662690740741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45973.662690740741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45973.662690740741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45973.662690740741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45973.662690740741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45973.662690740741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45973.662690740741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45973.662690740741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45973.662690740741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45973.662690740741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45973.662690740741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45973.662690740741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45973.662690740741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45973.662690740741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45973.662690740741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45973.662690740741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45973.662690740741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45973.662690740741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45973.662690740741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45973.662690740741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45973.662690740741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45973.662690740741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45973.662690740741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45973.662690740741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45973.662690740741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45973.662690740741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45973.662690740741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45973.662690740741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45973.662690740741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45973.662690740741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45973.662690740741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45973.662690740741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45973.662690740741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45973.662690740741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45973.662690740741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45973.662690740741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45973.662690740741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45973.662690740741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45973.662690740741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45973.662690740741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45973.662690740741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45973.662690740741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45973.662690740741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45973.662690740741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45973.662690740741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45973.662690740741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45973.662690740741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45973.662690740741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45973.662690740741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45973.662690740741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45973.662690740741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45973.662690740741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45973.662690740741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45973.662690740741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45973.662690740741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45973.662690740741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45973.662690740741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45973.662690740741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45973.662690740741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45973.662690740741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45973.662690740741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45973.662690740741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45973.662690740741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45973.662690740741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45973.662690740741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45973.662690740741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45973.662690740741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45973.662690740741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45973.662690740741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45973.662690740741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45973.662690740741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45973.662690740741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45973.662690740741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45973.662690740741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45973.662690740741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45973.662690740741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45973.662690740741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45973.662690740741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45973.662690740741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45973.662690740741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45973.662690740741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45973.662690740741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45973.662690740741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45973.662690740741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45973.662690740741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45973.662690740741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45973.662690740741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45973.662690740741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45973.662690740741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45973.662690740741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45973.662690740741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45973.662690740741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45973.662690740741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45973.662690740741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45973.662690740741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45973.662690740741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45973.662690740741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45973.662690740741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45973.662690740741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45973.662690740741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45973.662690740741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45973.662690740741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45973.662690740741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45973.662690740741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45973.662690740741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45973.662690740741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45973.662690740741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45973.662690740741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45973.662690740741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45973.662690740741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45973.662690740741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45973.662690740741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45973.662690740741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45973.662690740741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45973.662690740741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45973.662690740741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45973.662690740741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45973.662690740741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45973.662690740741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45973.662690740741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45973.662690740741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45973.662690740741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45973.662690740741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45973.662690740741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45973.662690740741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45973.662690740741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45973.662690740741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45973.662690740741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45973.662690740741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45973.662690740741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45973.662690740741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45973.662690740741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45973.662690740741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45973.662690740741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45973.662690740741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45973.662690740741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45973.662690740741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45973.662690740741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45973.662690740741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45973.662690740741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45973.662690740741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45973.662690740741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45973.662690740741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45973.662690740741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45973.662690740741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45973.662690740741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45973.662690740741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45973.662690740741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45973.662690740741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45973.662690740741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45973.662690740741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45973.662690740741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45973.662690740741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45973.662690740741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45973.662690740741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45973.662690740741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45973.662690740741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45973.662690740741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45973.662690740741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45973.662690740741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45973.662690740741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45973.662690740741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45973.662690740741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45973.662690740741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45973.662690740741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45973.662690740741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45973.662690740741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45973.662690740741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45973.662690740741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45973.662690740741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45973.662690740741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45973.662690740741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45973.662690740741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45973.662690740741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45973.662690740741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45973.662690740741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45973.662690740741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45973.662690740741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45973.662690740741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45973.662690740741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45973.662690740741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45973.662690740741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45973.662690740741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45973.662690740741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45973.662690740741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45973.662690740741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45973.662690740741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45973.662690740741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45973.662690740741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45973.662690740741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45973.662690740741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45973.662690740741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45973.662690740741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45973.662690740741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45973.662690740741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45973.662690740741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45973.662690740741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45973.662690740741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45973.662690740741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45973.662690740741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45973.662690740741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45973.662690740741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45973.662690740741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45973.662690740741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45973.662690740741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45973.662690740741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45973.662690740741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45973.662690740741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45973.662690740741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45973.662690740741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45973.662690740741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45973.662690740741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45973.662690740741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45973.662690740741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45973.662690740741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45973.662690740741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45973.662690740741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45973.662690740741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45973.662690740741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45973.662690740741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45973.662690740741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45973.662690740741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45973.662690740741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45973.662690740741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45973.662690740741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45973.662690740741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45973.662690740741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45973.662690740741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45973.662690740741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45973.662690740741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45973.662690740741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45973.662690740741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45973.662690740741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45973.662690740741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45973.662690740741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45973.662690740741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45973.662690740741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45973.662690740741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45973.662690740741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45973.662690740741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45973.662690740741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45973.662690740741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45973.662690740741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45973.662690740741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45973.662690740741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45973.662690740741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45973.662690740741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45973.662690740741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45973.662690740741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45973.662690740741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45973.662690740741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45973.662690740741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45973.662690740741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45973.662690740741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45973.662690740741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45973.662690740741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45973.662690740741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45973.662690740741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45973.662690740741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45973.662690740741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45973.662690740741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45973.662690740741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45973.662690740741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45973.662690740741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45973.662690740741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45973.662690740741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45973.662690740741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45973.662690740741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45973.662690740741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45973.662690740741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45973.662690740741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45973.662690740741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45973.662690740741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45973.662690740741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45973.662690740741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45973.662690740741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45973.662690740741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45973.662690740741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45973.662690740741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45973.662690740741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45973.662690740741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45973.662690740741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45973.662690740741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45973.662690740741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45973.662690740741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45973.662690740741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45973.662690740741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45973.662690740741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45973.662690740741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45973.662690740741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45973.662690740741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45973.662690740741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45973.662690740741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45973.662690740741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45973.662690740741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45973.662690740741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45973.662690740741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45973.662690740741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45973.662690740741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45973.662690740741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45973.662690740741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45973.662690740741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45973.662690740741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45973.662690740741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45973.662690740741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45973.662690740741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45973.662690740741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45973.662690740741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45973.662690740741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45973.662690740741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45973.662690740741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45973.662690740741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45973.662690740741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45973.662690740741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45973.662690740741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45973.662690740741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45973.662690740741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45973.662690740741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45973.662690740741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45973.662690740741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45973.662690740741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45973.662690740741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45973.662690740741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45973.662690740741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45973.662690740741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45973.662690740741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45973.662690740741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45973.662690740741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45973.662690740741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45973.662690740741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45973.662690740741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45973.662690740741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45973.662690740741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45973.662690740741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45973.662690740741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45973.662690740741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45973.662690740741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45973.662690740741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45973.662690740741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45973.662690740741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45973.662690740741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45973.662690740741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45973.662690740741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45973.662690740741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45973.662690740741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45973.662690740741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45973.662690740741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45973.662690740741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45973.662690740741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45973.662690740741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45973.662690740741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45973.662690740741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45973.662690740741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45973.662690740741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45973.662690740741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45973.662690740741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45973.662690740741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45973.662690740741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45973.662690740741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45973.662690740741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45973.662690740741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45973.662690740741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45973.662690740741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45973.662690740741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45973.662690740741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45973.662690740741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45973.662690740741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45973.662690740741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45973.662690740741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45973.662690740741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45973.662690740741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45973.662690740741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45973.662690740741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45973.662690740741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45973.662690740741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45973.662690740741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45973.662690740741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45973.662690740741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45973.662690740741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45973.662690740741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45973.662690740741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45973.662690740741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45973.662690740741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45973.662690740741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45973.662690740741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45973.662690740741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45973.662690740741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45973.662690740741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45973.662690740741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45973.662690740741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45973.662690740741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45973.662690740741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45973.662690740741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45973.662690740741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45973.662690740741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45973.662690740741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45973.662690740741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45973.662690740741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45973.662690740741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45973.662690740741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45973.662690740741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45973.662690740741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45973.662690740741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45973.662690740741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45973.662690740741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45973.662690740741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45973.662690740741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45973.662690740741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45973.662690740741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45973.662690740741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45973.662690740741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45973.662690740741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45973.662690740741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45973.662690740741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45973.662690740741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45973.662690740741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45973.662690740741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45973.662690740741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45973.662690740741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45973.662690740741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45973.662690740741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45973.662690740741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45973.662690740741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45973.662690740741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45973.662690740741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45973.662690740741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45973.662690740741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45973.662690740741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45973.662690740741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45973.662690740741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45973.662690740741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45973.662690740741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45973.662690740741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45973.662690740741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45973.662690740741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45973.662690740741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45973.662690740741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45973.662690740741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45973.662690740741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45973.662690740741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45973.662690740741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45973.662690740741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45973.662690740741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45973.662690740741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45973.662690740741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45973.662690740741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45973.662690740741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45973.662690740741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45973.662690740741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45973.662690740741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45973.662690740741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45973.662690740741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45973.662690740741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45973.662690740741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45973.662690740741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45973.662690740741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45973.662690740741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45973.662690740741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45973.662690740741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45973.662690740741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45973.662690740741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45973.662690740741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45973.662690740741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45973.662690740741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45973.662690740741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45973.662690740741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45973.662690740741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45973.662690740741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45973.662690740741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45973.662690740741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45973.662690740741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45973.662690740741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45973.662690740741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45973.662690740741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45973.662690740741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45973.662690740741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45973.662690740741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45973.662690740741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45973.662690740741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45973.662690740741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45973.662690740741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45973.662690740741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45973.662690740741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45973.662690740741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45973.662690740741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45973.662690740741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45973.662690740741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45973.662690740741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45973.662690740741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45973.662690740741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45973.662690740741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45973.662690740741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45973.662690740741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45973.662690740741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45973.662690740741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45973.662690740741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45973.662690740741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45973.662690740741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45973.662690740741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45973.662690740741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45973.662690740741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45973.662690740741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45973.662690740741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45973.662690740741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45973.662690740741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45973.662690740741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45973.662690740741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45973.662690740741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45973.662690740741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45973.662690740741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45973.662690740741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45973.662690740741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45973.662690740741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45973.662690740741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45973.662690740741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45973.662690740741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45973.662690740741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45973.662690740741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45973.662690740741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45973.662690740741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45973.662690740741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45973.662690740741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45973.662690740741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45973.662690740741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45973.662690740741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45973.662690740741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45973.662690740741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45973.662690740741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45973.662690740741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45973.662690740741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45973.662690740741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45973.662690740741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45973.662690740741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45973.662690740741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45973.662690740741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45973.662690740741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45973.662690740741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45973.662690740741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45973.662690740741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45973.662690740741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45973.662690740741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45973.662690740741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45973.662690740741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45973.662690740741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45973.662690740741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45973.662690740741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45973.662690740741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45973.662690740741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45973.662690740741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45973.662690740741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45973.662690740741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45973.662690740741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45973.662690740741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45973.662690740741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45973.662690740741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45973.662690740741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45973.662690740741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45973.662690740741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45973.662690740741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45973.662690740741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45973.662690740741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45973.662690740741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45973.662690740741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45973.662690740741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45973.662690740741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45973.662690740741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45973.662690740741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45973.662690740741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45973.662690740741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45973.662690740741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45973.662690740741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45973.662690740741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45973.662690740741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45973.662690740741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45973.662690740741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45973.662690740741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45973.662690740741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45973.662690740741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45973.662690740741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45973.662690740741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45973.662690740741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45973.662690740741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45973.662690740741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45973.662690740741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45973.662690740741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45973.662690740741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45973.662690740741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45973.662690740741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45973.662690740741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45973.662690740741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45973.662690740741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45973.662690740741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45973.662690740741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45973.662690740741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45973.662690740741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45973.662690740741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45973.662690740741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45973.662690740741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45973.662690740741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45973.662690740741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45973.662690740741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45973.662690740741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45973.662690740741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45973.662690740741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45973.662690740741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45973.662690740741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45973.662690740741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45973.662690740741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45973.662690740741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45973.662690740741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45973.662690740741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45973.662690740741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45973.662690740741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45973.662690740741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45973.662690740741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45973.662690740741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45973.662690740741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45973.662690740741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45973.662690740741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45973.662690740741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45973.662690740741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45973.662690740741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45973.662690740741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45973.662690740741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45973.662690740741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45973.662690740741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45973.662690740741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45973.662690740741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45973.662690740741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45973.662690740741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45973.662690740741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45973.662690740741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45973.662690740741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45973.662690740741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45973.662690740741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45973.662690740741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45973.662690740741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45973.662690740741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45973.662690740741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45973.662690740741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45973.662690740741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45973.662690740741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45973.662690740741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45973.662690740741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45973.662690740741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45973.662690740741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45973.662690740741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45973.662690740741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45973.662690740741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45973.662690740741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45973.662690740741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45973.662690740741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45973.662690740741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45973.662690740741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45973.662690740741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270.18197314814461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36120</v>
      </c>
      <c r="E3" s="95" t="s">
        <v>39021</v>
      </c>
      <c r="F3" s="96">
        <v>45973.465671296297</v>
      </c>
      <c r="G3" s="97">
        <f ca="1">IFERROR(NOW()-F3,"")</f>
        <v>0.19701921295927605</v>
      </c>
      <c r="H3" s="96">
        <v>45973.458773148152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3</v>
      </c>
      <c r="D4" s="92" t="s">
        <v>35056</v>
      </c>
      <c r="E4" s="95" t="s">
        <v>39021</v>
      </c>
      <c r="F4" s="96">
        <v>45973.630891203706</v>
      </c>
      <c r="G4" s="97">
        <f ca="1">IFERROR(NOW()-F4,"")</f>
        <v>3.179930555052124E-2</v>
      </c>
      <c r="H4" s="96">
        <v>45973.614432870374</v>
      </c>
      <c r="I4" s="135" t="str">
        <f>IFERROR(VLOOKUP(D4,DB!A:F,6,0),"")</f>
        <v>SCECO</v>
      </c>
      <c r="J4" s="135" t="str">
        <f>IFERROR(VLOOKUP(D4,DB!A:G,7,0),"")</f>
        <v>Good</v>
      </c>
      <c r="K4" s="98" t="s">
        <v>39116</v>
      </c>
      <c r="L4" s="92" t="str">
        <f>IFERROR(VLOOKUP(D4,DB!A:I,9,0),"")</f>
        <v>Latis</v>
      </c>
    </row>
    <row r="5" spans="1:16" ht="15" customHeight="1">
      <c r="A5" s="135"/>
      <c r="B5" s="135" t="str">
        <f>IFERROR(VLOOKUP(D5,DB!A:K,11,0),"")</f>
        <v/>
      </c>
      <c r="C5" s="94"/>
      <c r="D5" s="92"/>
      <c r="E5" s="95"/>
      <c r="F5" s="96"/>
      <c r="G5" s="97">
        <f ca="1">IFERROR(NOW()-F5,"")</f>
        <v>45973.662690509256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45973.662690509256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45973.662690509256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45973.662690509256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45973.662690509256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45973.662690509256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45973.662690509256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45973.662690509256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45973.662690509256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45973.662690509256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45973.662690509256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45973.662690509256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45973.662690509256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45973.662690509256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45973.662690509256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45973.662690509256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45973.662690509256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45973.662690509256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45973.662690509256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45973.662690509256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45973.662690509256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45973.662690509256</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45973.662690509256</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45973.662690509256</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45973.662690509256</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45973.662690509256</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45973.662690509256</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45973.662690509256</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45973.662690509256</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45973.662690509256</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45973.662690509256</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45973.662690509256</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45973.662690509256</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81.830630555552489</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39104</v>
      </c>
      <c r="F3" s="38">
        <v>45926.188877314817</v>
      </c>
      <c r="G3" s="116">
        <f t="shared" ref="G3" ca="1" si="0">IFERROR(NOW()-F3,"")</f>
        <v>47.473813425924163</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39104</v>
      </c>
      <c r="F4" s="125">
        <v>45948.661111111112</v>
      </c>
      <c r="G4" s="126">
        <f t="shared" ref="G4:G23" ca="1" si="1">IFERROR(NOW()-F4,"")</f>
        <v>25.001579629628395</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3</v>
      </c>
      <c r="D6" s="124" t="s">
        <v>38298</v>
      </c>
      <c r="E6" s="124" t="s">
        <v>39021</v>
      </c>
      <c r="F6" s="173">
        <v>45973.651724537034</v>
      </c>
      <c r="G6" s="126">
        <f t="shared" ca="1" si="1"/>
        <v>1.096620370663004E-2</v>
      </c>
      <c r="H6" s="125">
        <v>45973.636446759258</v>
      </c>
      <c r="I6" s="124" t="str">
        <f>IFERROR(VLOOKUP(D6,DB!A:F,6,0),"")</f>
        <v>SCECO</v>
      </c>
      <c r="J6" s="124" t="str">
        <f>IFERROR(VLOOKUP(D6,DB!A:G,7,0),"")</f>
        <v>Haj Removal</v>
      </c>
      <c r="K6" s="124" t="s">
        <v>39126</v>
      </c>
      <c r="L6" s="124" t="str">
        <f>IFERROR(VLOOKUP(D6,DB!A:I,9,0),"")</f>
        <v>Latis</v>
      </c>
    </row>
    <row r="7" spans="1:13">
      <c r="A7" s="124" t="s">
        <v>39125</v>
      </c>
      <c r="B7" s="124" t="str">
        <f>IFERROR(VLOOKUP(D7,DB!A:K,11,0),"")</f>
        <v>R5</v>
      </c>
      <c r="C7" s="124">
        <v>1</v>
      </c>
      <c r="D7" s="124" t="s">
        <v>38495</v>
      </c>
      <c r="E7" s="124" t="s">
        <v>39021</v>
      </c>
      <c r="F7" s="173">
        <v>45973.651724537034</v>
      </c>
      <c r="G7" s="126">
        <f t="shared" ca="1" si="1"/>
        <v>1.096620370663004E-2</v>
      </c>
      <c r="H7" s="125">
        <v>45973.636446759258</v>
      </c>
      <c r="I7" s="124" t="str">
        <f>IFERROR(VLOOKUP(D7,DB!A:F,6,0),"")</f>
        <v>SCECO</v>
      </c>
      <c r="J7" s="124" t="str">
        <f>IFERROR(VLOOKUP(D7,DB!A:G,7,0),"")</f>
        <v>Haj Removal</v>
      </c>
      <c r="K7" s="124" t="s">
        <v>39126</v>
      </c>
      <c r="L7" s="124" t="str">
        <f>IFERROR(VLOOKUP(D7,DB!A:I,9,0),"")</f>
        <v>Latis</v>
      </c>
    </row>
    <row r="8" spans="1:13">
      <c r="A8" s="124"/>
      <c r="B8" s="124" t="str">
        <f>IFERROR(VLOOKUP(D8,DB!A:K,11,0),"")</f>
        <v/>
      </c>
      <c r="C8" s="124"/>
      <c r="D8" s="124"/>
      <c r="E8" s="124"/>
      <c r="F8" s="124"/>
      <c r="G8" s="126">
        <f t="shared" ca="1" si="1"/>
        <v>45973.662690740741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45973.662690740741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45973.662690740741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45973.662690740741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45973.662690740741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45973.662690740741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45973.662690740741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45973.662690740741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45973.662690740741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45973.662690740741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45973.662690740741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45973.662690740741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45973.662690740741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45973.662690740741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45973.662690740741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45973.662690740741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45973.662690740741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45973.662690740741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45973.662690740741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45973.662690740741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45973.662690740741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45973.662690740741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45973.662690740741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45973.662690740741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45973.662690740741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45973.662690740741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45973.662690740741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45973.662690740741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45973.662690740741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45973.662690740741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45973.662690740741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45973.662690740741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45973.662690740741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45973.662690740741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45973.662690740741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45973.662690740741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45973.662690740741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45973.662690740741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45973.662690740741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45973.662690740741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45973.662690740741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45973.662690740741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45973.662690740741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45973.662690740741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45973.662690740741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45973.662690740741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45973.662690740741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45973.662690740741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45973.662690740741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45973.662690740741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45973.662690740741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45973.662690740741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45973.662690740741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45973.662690740741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45973.662690740741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45973.662690740741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45973.662690740741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45973.662690740741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45973.662690740741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45973.662690740741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45973.662690740741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45973.662690740741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45973.662690740741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45973.662690740741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45973.662690740741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45973.662690740741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45973.662690740741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45973.662690740741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45973.662690740741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45973.662690740741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45973.662690740741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45973.662690740741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45973.662690740741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45973.662690740741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45973.662690740741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45973.662690740741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45973.662690740741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45973.662690740741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45973.662690740741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45973.662690740741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45973.662690740741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45973.662690740741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45973.662690740741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45973.662690740741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45973.662690740741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45973.662690740741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45973.662690740741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45973.662690740741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45973.662690740741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45973.662690740741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45973.662690740741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45973.662690740741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45973.662690740741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45973.662690740741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45973.662690740741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45973.662690740741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45973.662690740741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45973.662690740741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45973.662690740741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45973.662690740741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45973.662690740741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45973.662690740741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45973.662690740741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45973.662690740741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45973.662690740741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45973.662690740741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45973.662690740741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45973.662690740741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45973.662690740741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45973.662690740741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45973.662690740741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45973.662690740741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45973.662690740741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45973.662690740741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45973.662690740741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45973.662690740741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45973.662690740741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45973.662690740741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45973.662690740741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45973.662690740741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45973.662690740741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45973.662690740741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45973.662690740741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45973.662690740741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45973.662690740741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45973.662690740741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45973.662690740741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45973.662690740741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45973.662690740741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45973.662690740741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45973.662690740741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45973.662690740741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45973.662690740741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45973.662690740741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45973.662690740741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45973.662690740741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45973.662690740741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45973.662690740741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45973.662690740741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45973.662690740741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45973.662690740741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45973.662690740741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45973.662690740741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45973.662690740741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45973.662690740741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45973.662690740741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45973.662690740741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45973.662690740741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45973.662690740741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45973.662690740741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45973.662690740741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45973.662690740741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45973.662690740741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45973.662690740741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45973.662690740741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45973.662690740741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45973.662690740741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45973.662690740741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45973.662690740741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45973.662690740741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45973.662690740741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45973.662690740741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45973.662690740741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45973.662690740741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45973.662690740741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45973.662690740741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45973.662690740741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45973.662690740741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45973.662690740741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45973.662690740741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45973.662690740741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45973.662690740741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45973.662690740741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45973.662690740741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45973.662690740741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45973.662690740741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45973.662690740741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45973.662690740741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45973.662690740741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45973.662690740741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45973.662690740741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45973.662690740741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45973.662690740741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45973.662690740741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45973.662690740741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45973.662690740741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45973.662690740741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45973.662690740741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45973.662690740741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45973.662690740741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45973.662690740741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45973.662690740741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45973.662690740741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45973.662690740741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45973.662690740741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45973.662690740741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45973.662690740741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45973.662690740741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45973.662690740741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45973.662690740741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45973.662690740741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45973.662690740741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45973.662690740741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45973.662690740741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45973.662690740741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45973.662690740741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45973.662690740741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45973.662690740741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45973.662690740741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45973.662690740741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45973.662690740741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45973.662690740741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45973.662690740741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45973.662690740741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45973.662690740741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45973.662690740741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45973.662690740741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45973.662690740741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45973.662690740741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45973.662690740741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45973.662690740741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45973.662690740741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45973.662690740741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45973.662690740741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45973.662690740741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45973.662690740741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45973.662690740741</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2"/>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39127</v>
      </c>
      <c r="B2" s="141" t="str">
        <f>IFERROR(VLOOKUP(D2,DB!A:K,11,0),"")</f>
        <v>R6</v>
      </c>
      <c r="C2" s="142">
        <v>1</v>
      </c>
      <c r="D2" s="141" t="s">
        <v>30913</v>
      </c>
      <c r="E2" s="124" t="s">
        <v>39021</v>
      </c>
      <c r="F2" s="161">
        <v>45973.331250000003</v>
      </c>
      <c r="G2" s="105">
        <f t="shared" ref="G2:G54" ca="1" si="0">IFERROR(NOW()-F2,"-")</f>
        <v>0.33144074073788943</v>
      </c>
      <c r="H2" s="143">
        <v>45973.190428240741</v>
      </c>
      <c r="I2" s="141" t="str">
        <f>IFERROR(VLOOKUP(D2,DB!A:F,6,0),"")</f>
        <v>SCECO</v>
      </c>
      <c r="J2" s="141" t="str">
        <f>IFERROR(VLOOKUP(D2,DB!A:G,7,0),"")</f>
        <v>Good</v>
      </c>
      <c r="K2" s="144" t="s">
        <v>39128</v>
      </c>
      <c r="L2" s="145" t="str">
        <f>IFERROR(VLOOKUP(D2,DB!A:I,9,0),"")</f>
        <v>Latis</v>
      </c>
    </row>
    <row r="3" spans="1:16382" ht="31.5" customHeight="1">
      <c r="A3" s="140" t="s">
        <v>39129</v>
      </c>
      <c r="B3" s="141" t="str">
        <f>IFERROR(VLOOKUP(D3,DB!A:K,11,0),"")</f>
        <v>R6</v>
      </c>
      <c r="C3" s="142">
        <v>2</v>
      </c>
      <c r="D3" s="141" t="s">
        <v>29630</v>
      </c>
      <c r="E3" s="124" t="s">
        <v>39021</v>
      </c>
      <c r="F3" s="143"/>
      <c r="G3" s="105">
        <f t="shared" ca="1" si="0"/>
        <v>45973.662690740741</v>
      </c>
      <c r="H3" s="143">
        <v>45973.640092592592</v>
      </c>
      <c r="I3" s="141" t="str">
        <f>IFERROR(VLOOKUP(D3,DB!A:F,6,0),"")</f>
        <v>SCECO</v>
      </c>
      <c r="J3" s="141" t="str">
        <f>IFERROR(VLOOKUP(D3,DB!A:G,7,0),"")</f>
        <v>Dead</v>
      </c>
      <c r="K3" s="144" t="s">
        <v>39130</v>
      </c>
      <c r="L3" s="145" t="str">
        <f>IFERROR(VLOOKUP(D3,DB!A:I,9,0),"")</f>
        <v>Latis</v>
      </c>
    </row>
    <row r="4" spans="1:16382" ht="31.5" customHeight="1">
      <c r="A4" s="140"/>
      <c r="B4" s="141" t="str">
        <f>IFERROR(VLOOKUP(D4,DB!A:K,11,0),"")</f>
        <v/>
      </c>
      <c r="C4" s="142"/>
      <c r="D4" s="141"/>
      <c r="E4" s="124"/>
      <c r="F4" s="143"/>
      <c r="G4" s="105">
        <f t="shared" ca="1" si="0"/>
        <v>45973.662690740741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45973.662690740741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45973.662690740741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45973.662690740741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45973.662690740741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45973.662690740741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45973.662690740741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45973.662690509256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45973.662690509256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45973.662690509256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45973.662690509256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45973.662690509256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45973.662690509256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45973.662690509256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45973.662690509256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45973.662690509256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45973.662690509256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45973.662690509256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45973.662690509256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45973.662690509256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45973.662690509256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45973.662690509256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45973.662690509256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45973.662690509256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45973.662690509256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45973.662690509256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45973.662690509256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45973.662690509256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45973.662690509256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45973.662690509256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45973.662690509256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45973.662690509256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45973.662690509256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45973.662690509256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45973.662690509256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45973.662690509256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45973.662690509256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45973.662690509256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45973.662690509256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45973.662690509256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45973.662690509256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45973.662690509256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45973.662690509256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45973.662690509256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45973.662690509256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45973.662690509256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45973.662690509256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45973.662690509256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45973.662690509256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45973.662690509256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45973.662690509256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ref="G55:G118" ca="1" si="1">IFERROR(NOW()-F55,"-")</f>
        <v>45973.662690509256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45973.662690509256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45973.662690509256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45973.662690509256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45973.662690509256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45973.662690509256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45973.662690509256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45973.662690509256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45973.662690509256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45973.662690509256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45973.662690509256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45973.662690509256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45973.662690509256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45973.662690509256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45973.662690509256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45973.662690509256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45973.662690509256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45973.662690509256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45973.662690509256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45973.662690509256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45973.662690509256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45973.662690509256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45973.662690509256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45973.662690509256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45973.662690509256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45973.662690509256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45973.662690509256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45973.662690509256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45973.662690509256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45973.662690509256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45973.662690509256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45973.662690509256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45973.662690509256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45973.662690509256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45973.662690509256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45973.662690509256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45973.662690509256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45973.662690509256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45973.662690509256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45973.662690509256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45973.662690509256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45973.662690509256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45973.662690509256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45973.662690509256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45973.662690509256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45973.662690509256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45973.662690509256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45973.662690509256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45973.662690509256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45973.662690509256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45973.662690509256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45973.662690509256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45973.662690509256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45973.662690509256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45973.662690509256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45973.662690509256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45973.662690509256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45973.662690509256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45973.662690509256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45973.662690509256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45973.662690509256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45973.662690509256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45973.662690509256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45973.662690509256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ref="G119:G152" ca="1" si="2">IFERROR(NOW()-F119,"-")</f>
        <v>45973.662690509256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45973.662690509256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45973.662690509256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45973.662690509256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45973.662690509256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45973.662690509256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45973.662690509256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45973.662690509256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45973.662690509256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45973.662690509256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45973.662690509256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45973.662690509256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45973.662690509256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45973.662690509256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45973.662690509256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45973.662690509256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45973.662690509256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45973.662690509256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45973.662690509256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45973.662690509256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45973.662690509256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45973.662690509256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45973.662690509256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45973.662690509256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45973.662690509256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45973.662690509256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45973.662690509256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45973.662690509256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45973.662690509256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45973.662690509256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45973.662690509256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45973.662690740741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45973.662690740741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45973.662690740741</v>
      </c>
      <c r="H152" s="143"/>
      <c r="I152" s="141" t="str">
        <f>IFERROR(VLOOKUP(D152,DB!A:F,6,0),"")</f>
        <v/>
      </c>
      <c r="J152" s="141" t="str">
        <f>IFERROR(VLOOKUP(D152,DB!A:G,7,0),"")</f>
        <v/>
      </c>
      <c r="K152" s="144"/>
      <c r="L152" s="145" t="str">
        <f>IFERROR(VLOOKUP(D152,DB!A:I,9,0),"")</f>
        <v/>
      </c>
    </row>
  </sheetData>
  <dataValidations count="2">
    <dataValidation allowBlank="1" showInputMessage="1" showErrorMessage="1" sqref="E1" xr:uid="{9E1BC488-8814-4F8A-8DBE-742B3278AB71}"/>
    <dataValidation type="list" allowBlank="1" showInputMessage="1" showErrorMessage="1" sqref="E2:E1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2025-11-12T12:55:34Z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