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050" documentId="13_ncr:1_{F6CB121F-512D-4AA6-A0C1-0FB36C537598}" xr6:coauthVersionLast="47" xr6:coauthVersionMax="47" xr10:uidLastSave="{2102D793-9E07-4E4E-821B-CDF7DC31813D}"/>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6"/>
  <c r="L3" i="6"/>
  <c r="L4" i="6"/>
  <c r="L5" i="6"/>
  <c r="L6" i="6"/>
  <c r="L7" i="6"/>
  <c r="L8" i="6"/>
  <c r="L9" i="6"/>
  <c r="L10" i="6"/>
  <c r="L11" i="6"/>
  <c r="L12" i="6"/>
  <c r="L13" i="6"/>
  <c r="L14" i="6"/>
  <c r="I2" i="6"/>
  <c r="I3" i="6"/>
  <c r="I4" i="6"/>
  <c r="I5" i="6"/>
  <c r="I6" i="6"/>
  <c r="I7" i="6"/>
  <c r="I8" i="6"/>
  <c r="I9" i="6"/>
  <c r="I10" i="6"/>
  <c r="I11" i="6"/>
  <c r="I12" i="6"/>
  <c r="I13" i="6"/>
  <c r="I14" i="6"/>
  <c r="G2" i="6"/>
  <c r="G3" i="6"/>
  <c r="G4" i="6"/>
  <c r="G5" i="6"/>
  <c r="G6" i="6"/>
  <c r="G7" i="6"/>
  <c r="G8" i="6"/>
  <c r="G9" i="6"/>
  <c r="G10" i="6"/>
  <c r="G11" i="6"/>
  <c r="G12" i="6"/>
  <c r="G13" i="6"/>
  <c r="G14" i="6"/>
  <c r="B2" i="6"/>
  <c r="B3" i="6"/>
  <c r="B4" i="6"/>
  <c r="B5" i="6"/>
  <c r="B6" i="6"/>
  <c r="B7" i="6"/>
  <c r="B8" i="6"/>
  <c r="B9" i="6"/>
  <c r="B10" i="6"/>
  <c r="B11" i="6"/>
  <c r="B12" i="6"/>
  <c r="B13" i="6"/>
  <c r="B14" i="6"/>
  <c r="J2" i="6"/>
  <c r="J3" i="6"/>
  <c r="J4" i="6"/>
  <c r="J5" i="6"/>
  <c r="J6" i="6"/>
  <c r="J7" i="6"/>
  <c r="J8" i="6"/>
  <c r="J9" i="6"/>
  <c r="J10" i="6"/>
  <c r="J11" i="6"/>
  <c r="J12" i="6"/>
  <c r="J13" i="6"/>
  <c r="J1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4" i="5"/>
  <c r="G4" i="5"/>
  <c r="I4" i="5"/>
  <c r="J4" i="5"/>
  <c r="L4" i="5"/>
  <c r="G3" i="5"/>
  <c r="G2" i="4"/>
  <c r="J2" i="1"/>
  <c r="L2" i="1"/>
  <c r="L3"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<sst xmlns="http://schemas.openxmlformats.org/spreadsheetml/2006/main" count="180283" uniqueCount="39124">
  <si>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</si>
  <si>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</si>
  <si>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</si>
  <si>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</si>
  <si>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</si>
  <si>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</si>
  <si>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</si>
  <si>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</si>
  <si>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</si>
  <si>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</si>
  <si>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</si>
  <si>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</si>
  <si>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</si>
  <si>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</si>
  <si>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</si>
  <si>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</si>
  <si>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</si>
  <si>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</si>
  <si>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</si>
  <si>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</si>
  <si>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</si>
  <si>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</si>
  <si>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</si>
  <si>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</si>
  <si>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</si>
  <si>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</si>
  <si>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</si>
  <si>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</si>
  <si>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</si>
  <si>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</si>
  <si>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</si>
  <si>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</si>
  <si>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</si>
  <si>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</si>
  <si>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</si>
  <si>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</si>
  <si>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</si>
  <si>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</si>
  <si>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</si>
  <si>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</si>
  <si>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</si>
  <si>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</si>
  <si>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</si>
  <si>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</si>
  <si>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</si>
  <si>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</si>
  <si>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</si>
  <si>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</si>
  <si>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</si>
  <si>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</si>
  <si>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</si>
  <si>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</si>
  <si>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</si>
  <si>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</si>
  <si>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</si>
  <si>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</si>
  <si>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</si>
  <si>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</si>
  <si>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</si>
  <si>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</si>
  <si>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</si>
  <si>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</si>
  <si>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</si>
  <si>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</si>
  <si>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</si>
  <si>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</si>
  <si>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</si>
  <si>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</si>
  <si>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</si>
  <si>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</si>
  <si>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</si>
  <si>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</si>
  <si>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</si>
  <si>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</si>
  <si>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</si>
  <si>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</si>
  <si>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</si>
  <si>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</si>
  <si>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</si>
  <si>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</si>
  <si>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</si>
  <si>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</si>
  <si>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</si>
  <si>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</si>
  <si>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</si>
  <si>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</si>
  <si>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</si>
  <si>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</si>
  <si>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</si>
  <si>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</si>
  <si>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</si>
  <si>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</si>
  <si>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</si>
  <si>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</si>
  <si>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</si>
  <si>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</si>
  <si>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</si>
  <si>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</si>
  <si>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</si>
  <si>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</si>
  <si>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</si>
  <si>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</si>
  <si>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</si>
  <si>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</si>
  <si>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</si>
  <si>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</si>
  <si>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</si>
  <si>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</si>
  <si>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</si>
  <si>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</si>
  <si>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</si>
  <si>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</si>
  <si>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</si>
  <si>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</si>
  <si>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</si>
  <si>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</si>
  <si>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</si>
  <si>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</si>
  <si>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</si>
  <si>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</si>
  <si>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</si>
  <si>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</si>
  <si>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</si>
  <si>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</si>
  <si>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</si>
  <si>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</si>
  <si>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</si>
  <si>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</si>
  <si>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</si>
  <si>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</si>
  <si>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</si>
  <si>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</si>
  <si>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</si>
  <si>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</si>
  <si>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</si>
  <si>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</si>
  <si>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</si>
  <si>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</si>
  <si>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</si>
  <si>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</si>
  <si>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</si>
  <si>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</si>
  <si>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</si>
  <si>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</si>
  <si>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</si>
  <si>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</si>
  <si>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</si>
  <si>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</si>
  <si>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</si>
  <si>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</si>
  <si>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</si>
  <si>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</si>
  <si>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</si>
  <si>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</si>
  <si>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</si>
  <si>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</si>
  <si>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</si>
  <si>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</si>
  <si>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</si>
  <si>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</si>
  <si>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</si>
  <si>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</si>
  <si>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</si>
  <si>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</si>
  <si>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</si>
  <si>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</si>
  <si>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</si>
  <si>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</si>
  <si>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</si>
  <si>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</si>
  <si>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</si>
  <si>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</si>
  <si>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</si>
  <si>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</si>
  <si>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</si>
  <si>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</si>
  <si>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</si>
  <si>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</si>
  <si>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</si>
  <si>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</si>
  <si>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</si>
  <si>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</si>
  <si>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</si>
  <si>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</si>
  <si>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</si>
  <si>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</si>
  <si>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</si>
  <si>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</si>
  <si>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</si>
  <si>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</si>
  <si>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</si>
  <si>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</si>
  <si>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</si>
  <si>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</si>
  <si>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</si>
  <si>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</si>
  <si>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</si>
  <si>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</si>
  <si>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</si>
  <si>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</si>
  <si>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</si>
  <si>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</si>
  <si>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</si>
  <si>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</si>
  <si>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</si>
  <si>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</si>
  <si>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</si>
  <si>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</si>
  <si>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</si>
  <si>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</si>
  <si>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</si>
  <si>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</si>
  <si>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</si>
  <si>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</si>
  <si>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</si>
  <si>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</si>
  <si>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</si>
  <si>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</si>
  <si>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</si>
  <si>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</si>
  <si>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</si>
  <si>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</si>
  <si>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</si>
  <si>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</si>
  <si>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</si>
  <si>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</si>
  <si>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</si>
  <si>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</si>
  <si>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</si>
  <si>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</si>
  <si>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</si>
  <si>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</si>
  <si>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</si>
  <si>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</si>
  <si>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</si>
  <si>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</si>
  <si>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</si>
  <si>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</si>
  <si>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</si>
  <si>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</si>
  <si>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</si>
  <si>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</si>
  <si>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</si>
  <si>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</si>
  <si>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</si>
  <si>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</si>
  <si>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</si>
  <si>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</si>
  <si>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</si>
  <si>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</si>
  <si>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</si>
  <si>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</si>
  <si>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</si>
  <si>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</si>
  <si>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</si>
  <si>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</si>
  <si>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</si>
  <si>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</si>
  <si>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</si>
  <si>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</si>
  <si>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</si>
  <si>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</si>
  <si>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</si>
  <si>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</si>
  <si>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</si>
  <si>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</si>
  <si>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</si>
  <si>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</si>
  <si>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</si>
  <si>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</si>
  <si>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</si>
  <si>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</si>
  <si>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</si>
  <si>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</si>
  <si>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</si>
  <si>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</si>
  <si>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</si>
  <si>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</si>
  <si>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</si>
  <si>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</si>
  <si>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</si>
  <si>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</si>
  <si>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</si>
  <si>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</si>
  <si>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</si>
  <si>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</si>
  <si>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</si>
  <si>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</si>
  <si>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</si>
  <si>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</si>
  <si>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</si>
  <si>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</si>
  <si>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</si>
  <si>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</si>
  <si>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</si>
  <si>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</si>
  <si>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</si>
  <si>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</si>
  <si>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</si>
  <si>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</si>
  <si>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</si>
  <si>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</si>
  <si>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</si>
  <si>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</si>
  <si>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</si>
  <si>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</si>
  <si>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</si>
  <si>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</si>
  <si>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</si>
  <si>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</si>
  <si>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</si>
  <si>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</si>
  <si>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</si>
  <si>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</si>
  <si>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</si>
  <si>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</si>
  <si>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</si>
  <si>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</si>
  <si>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</si>
  <si>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</si>
  <si>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</si>
  <si>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</si>
  <si>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</si>
  <si>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</si>
  <si>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</si>
  <si>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</si>
  <si>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</si>
  <si>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</si>
  <si>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</si>
  <si>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</si>
  <si>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</si>
  <si>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</si>
  <si>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</si>
  <si>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</si>
  <si>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</si>
  <si>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</si>
  <si>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</si>
  <si>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</si>
  <si>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</si>
  <si>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</si>
  <si>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</si>
  <si>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</si>
  <si>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</si>
  <si>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</si>
  <si>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</si>
  <si>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</si>
  <si>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</si>
  <si>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</si>
  <si>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</si>
  <si>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</si>
  <si>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</si>
  <si>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</si>
  <si>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</si>
  <si>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</si>
  <si>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</si>
  <si>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</si>
  <si>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</si>
  <si>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</si>
  <si>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</si>
  <si>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</si>
  <si>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</si>
  <si>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</si>
  <si>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</si>
  <si>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</si>
  <si>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</si>
  <si>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</si>
  <si>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</si>
  <si>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</si>
  <si>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</si>
  <si>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</si>
  <si>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</si>
  <si>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</si>
  <si>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</si>
  <si>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</si>
  <si>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</si>
  <si>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</si>
  <si>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</si>
  <si>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</si>
  <si>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</si>
  <si>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</si>
  <si>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</si>
  <si>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</si>
  <si>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</si>
  <si>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</si>
  <si>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</si>
  <si>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</si>
  <si>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</si>
  <si>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</si>
  <si>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</si>
  <si>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</si>
  <si>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</si>
  <si>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</si>
  <si>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</si>
  <si>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</si>
  <si>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</si>
  <si>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</si>
  <si>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</si>
  <si>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</si>
  <si>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</si>
  <si>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</si>
  <si>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</si>
  <si>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</si>
  <si>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</si>
  <si>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</si>
  <si>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</si>
  <si>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</si>
  <si>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</si>
  <si>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</si>
  <si>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</si>
  <si>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</si>
  <si>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</si>
  <si>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</si>
  <si>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</si>
  <si>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</si>
  <si>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</si>
  <si>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</si>
  <si>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</si>
  <si>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</si>
  <si>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</si>
  <si>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</si>
  <si>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</si>
  <si>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</si>
  <si>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</si>
  <si>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</si>
  <si>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</si>
  <si>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</si>
  <si>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</si>
  <si>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</si>
  <si>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</si>
  <si>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</si>
  <si>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</si>
  <si>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</si>
  <si>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</si>
  <si>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</si>
  <si>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</si>
  <si>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</si>
  <si>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</si>
  <si>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</si>
  <si>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</si>
  <si>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</si>
  <si>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</si>
  <si>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</si>
  <si>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</si>
  <si>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</si>
  <si>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</si>
  <si>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</si>
  <si>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</si>
  <si>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</si>
  <si>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</si>
  <si>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</si>
  <si>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</si>
  <si>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</si>
  <si>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</si>
  <si>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</si>
  <si>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</si>
  <si>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</si>
  <si>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</si>
  <si>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</si>
  <si>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</si>
  <si>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</si>
  <si>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</si>
  <si>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</si>
  <si>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</si>
  <si>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</si>
  <si>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</si>
  <si>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</si>
  <si>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</si>
  <si>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</si>
  <si>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</si>
  <si>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</si>
  <si>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</si>
  <si>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</si>
  <si>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</si>
  <si>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</si>
  <si>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</si>
  <si>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</si>
  <si>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</si>
  <si>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</si>
  <si>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</si>
  <si>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</si>
  <si>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</si>
  <si>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</si>
  <si>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</si>
  <si>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</si>
  <si>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</si>
  <si>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</si>
  <si>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</si>
  <si>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</si>
  <si>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</si>
  <si>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</si>
  <si>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</si>
  <si>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</si>
  <si>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</si>
  <si>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</si>
  <si>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</si>
  <si>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</si>
  <si>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</si>
  <si>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</si>
  <si>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</si>
  <si>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</si>
  <si>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</si>
  <si>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</si>
  <si>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</si>
  <si>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</si>
  <si>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</si>
  <si>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</si>
  <si>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</si>
  <si>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</si>
  <si>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</si>
  <si>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</si>
  <si>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</si>
  <si>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</si>
  <si>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</si>
  <si>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</si>
  <si>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</si>
  <si>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</si>
  <si>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</si>
  <si>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</si>
  <si>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</si>
  <si>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</si>
  <si>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</si>
  <si>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</si>
  <si>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</si>
  <si>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</si>
  <si>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</si>
  <si>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</si>
  <si>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</si>
  <si>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</si>
  <si>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</si>
  <si>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</si>
  <si>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</si>
  <si>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</si>
  <si>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</si>
  <si>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</si>
  <si>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</si>
  <si>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</si>
  <si>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</si>
  <si>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</si>
  <si>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</si>
  <si>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</si>
  <si>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</si>
  <si>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</si>
  <si>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</si>
  <si>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</si>
  <si>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</si>
  <si>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</si>
  <si>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</si>
  <si>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</si>
  <si>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</si>
  <si>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</si>
  <si>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</si>
  <si>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</si>
  <si>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</si>
  <si>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</si>
  <si>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</si>
  <si>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</si>
  <si>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</si>
  <si>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</si>
  <si>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</si>
  <si>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</si>
  <si>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</si>
  <si>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</si>
  <si>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</si>
  <si>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</si>
  <si>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</si>
  <si>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</si>
  <si>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</si>
  <si>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</si>
  <si>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</si>
  <si>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</si>
  <si>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</si>
  <si>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</si>
  <si>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</si>
  <si>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</si>
  <si>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</si>
  <si>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</si>
  <si>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</si>
  <si>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</si>
  <si>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</si>
  <si>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</si>
  <si>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</si>
  <si>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</si>
  <si>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</si>
  <si>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</si>
  <si>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</si>
  <si>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</si>
  <si>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</si>
  <si>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</si>
  <si>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</si>
  <si>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</si>
  <si>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</si>
  <si>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</si>
  <si>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</si>
  <si>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</si>
  <si>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</si>
  <si>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</si>
  <si>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</si>
  <si>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</si>
  <si>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</si>
  <si>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</si>
  <si>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</si>
  <si>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</si>
  <si>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</si>
  <si>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</si>
  <si>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</si>
  <si>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</si>
  <si>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</si>
  <si>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</si>
  <si>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</si>
  <si>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</si>
  <si>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</si>
  <si>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</si>
  <si>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</si>
  <si>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</si>
  <si>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</si>
  <si>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</si>
  <si>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</si>
  <si>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</si>
  <si>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</si>
  <si>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</si>
  <si>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</si>
  <si>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</si>
  <si>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</si>
  <si>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</si>
  <si>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</si>
  <si>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</si>
  <si>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</si>
  <si>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</si>
  <si>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</si>
  <si>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</si>
  <si>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</si>
  <si>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</si>
  <si>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</si>
  <si>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</si>
  <si>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</si>
  <si>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</si>
  <si>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</si>
  <si>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</si>
  <si>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</si>
  <si>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</si>
  <si>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</si>
  <si>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</si>
  <si>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</si>
  <si>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</si>
  <si>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</si>
  <si>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</si>
  <si>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</si>
  <si>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</si>
  <si>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</si>
  <si>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</si>
  <si>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</si>
  <si>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</si>
  <si>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</si>
  <si>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</si>
  <si>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</si>
  <si>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</si>
  <si>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</si>
  <si>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</si>
  <si>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</si>
  <si>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</si>
  <si>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</si>
  <si>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</si>
  <si>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</si>
  <si>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</si>
  <si>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</si>
  <si>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</si>
  <si>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</si>
  <si>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</si>
  <si>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</si>
  <si>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</si>
  <si>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</si>
  <si>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</si>
  <si>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</si>
  <si>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</si>
  <si>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</si>
  <si>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</si>
  <si>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</si>
  <si>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</si>
  <si>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</si>
  <si>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</si>
  <si>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</si>
  <si>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</si>
  <si>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</si>
  <si>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</si>
  <si>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</si>
  <si>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</si>
  <si>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</si>
  <si>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</si>
  <si>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</si>
  <si>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</si>
  <si>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</si>
  <si>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</si>
  <si>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</si>
  <si>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</si>
  <si>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</si>
  <si>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</si>
  <si>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</si>
  <si>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</si>
  <si>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</si>
  <si>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</si>
  <si>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</si>
  <si>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</si>
  <si>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</si>
  <si>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</si>
  <si>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</si>
  <si>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</si>
  <si>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</si>
  <si>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</si>
  <si>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</si>
  <si>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</si>
  <si>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</si>
  <si>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</si>
  <si>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</si>
  <si>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</si>
  <si>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</si>
  <si>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</si>
  <si>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</si>
  <si>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</si>
  <si>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</si>
  <si>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</si>
  <si>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</si>
  <si>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</si>
  <si>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</si>
  <si>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</si>
  <si>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</si>
  <si>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</si>
  <si>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</si>
  <si>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</si>
  <si>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</si>
  <si>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</si>
  <si>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</si>
  <si>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</si>
  <si>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</si>
  <si>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</si>
  <si>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</si>
  <si>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</si>
  <si>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</si>
  <si>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</si>
  <si>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</si>
  <si>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</si>
  <si>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</si>
  <si>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</si>
  <si>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</si>
  <si>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</si>
  <si>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</si>
  <si>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</si>
  <si>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</si>
  <si>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</si>
  <si>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</si>
  <si>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</si>
  <si>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</si>
  <si>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</si>
  <si>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</si>
  <si>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</si>
  <si>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</si>
  <si>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</si>
  <si>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</si>
  <si>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</si>
  <si>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</si>
  <si>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</si>
  <si>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</si>
  <si>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</si>
  <si>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</si>
  <si>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</si>
  <si>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</si>
  <si>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</si>
  <si>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</si>
  <si>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</si>
  <si>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</si>
  <si>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</si>
  <si>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</si>
  <si>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</si>
  <si>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</si>
  <si>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</si>
  <si>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</si>
  <si>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</si>
  <si>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</si>
  <si>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</si>
  <si>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</si>
  <si>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</si>
  <si>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</si>
  <si>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</si>
  <si>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</si>
  <si>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</si>
  <si>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</si>
  <si>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</si>
  <si>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</si>
  <si>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</si>
  <si>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</si>
  <si>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</si>
  <si>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</si>
  <si>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</si>
  <si>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</si>
  <si>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</si>
  <si>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</si>
  <si>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</si>
  <si>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</si>
  <si>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</si>
  <si>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</si>
  <si>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</si>
  <si>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</si>
  <si>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</si>
  <si>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</si>
  <si>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</si>
  <si>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</si>
  <si>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</si>
  <si>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</si>
  <si>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</si>
  <si>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</si>
  <si>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</si>
  <si>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</si>
  <si>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</si>
  <si>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</si>
  <si>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</si>
  <si>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</si>
  <si>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</si>
  <si>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</si>
  <si>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</si>
  <si>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</si>
  <si>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</si>
  <si>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</si>
  <si>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</si>
  <si>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</si>
  <si>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</si>
  <si>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</si>
  <si>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</si>
  <si>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</si>
  <si>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</si>
  <si>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</si>
  <si>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</si>
  <si>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</si>
  <si>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</si>
  <si>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</si>
  <si>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</si>
  <si>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</si>
  <si>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</si>
  <si>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</si>
  <si>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</si>
  <si>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</si>
  <si>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</si>
  <si>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</si>
  <si>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</si>
  <si>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</si>
  <si>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</si>
  <si>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</si>
  <si>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</si>
  <si>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</si>
  <si>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</si>
  <si>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</si>
  <si>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</si>
  <si>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</si>
  <si>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</si>
  <si>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</si>
  <si>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</si>
  <si>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</si>
  <si>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</si>
  <si>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</si>
  <si>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</si>
  <si>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</si>
  <si>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</si>
  <si>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</si>
  <si>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</si>
  <si>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</si>
  <si>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</si>
  <si>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</si>
  <si>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</si>
  <si>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</si>
  <si>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</si>
  <si>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</si>
  <si>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</si>
  <si>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</si>
  <si>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</si>
  <si>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</si>
  <si>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</si>
  <si>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</si>
  <si>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</si>
  <si>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</si>
  <si>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</si>
  <si>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</si>
  <si>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</si>
  <si>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</si>
  <si>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</si>
  <si>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</si>
  <si>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</si>
  <si>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</si>
  <si>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</si>
  <si>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</si>
  <si>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</si>
  <si>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</si>
  <si>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</si>
  <si>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</si>
  <si>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</si>
  <si>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</si>
  <si>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</si>
  <si>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</si>
  <si>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</si>
  <si>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</si>
  <si>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</si>
  <si>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</si>
  <si>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</si>
  <si>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</si>
  <si>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</si>
  <si>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</si>
  <si>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</si>
  <si>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</si>
  <si>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</si>
  <si>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</si>
  <si>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</si>
  <si>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</si>
  <si>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</si>
  <si>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</si>
  <si>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</si>
  <si>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</si>
  <si>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</si>
  <si>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</si>
  <si>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</si>
  <si>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</si>
  <si>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</si>
  <si>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</si>
  <si>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</si>
  <si>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</si>
  <si>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</si>
  <si>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</si>
  <si>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</si>
  <si>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</si>
  <si>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</si>
  <si>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</si>
  <si>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</si>
  <si>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</si>
  <si>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</si>
  <si>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</si>
  <si>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</si>
  <si>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</si>
  <si>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</si>
  <si>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</si>
  <si>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</si>
  <si>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</si>
  <si>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</si>
  <si>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</si>
  <si>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</si>
  <si>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</si>
  <si>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</si>
  <si>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</si>
  <si>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</si>
  <si>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</si>
  <si>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</si>
  <si>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</si>
  <si>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</si>
  <si>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</si>
  <si>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</si>
  <si>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</si>
  <si>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</si>
  <si>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</si>
  <si>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</si>
  <si>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</si>
  <si>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</si>
  <si>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</si>
  <si>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</si>
  <si>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</si>
  <si>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</si>
  <si>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</si>
  <si>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</si>
  <si>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</si>
  <si>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</si>
  <si>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</si>
  <si>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</si>
  <si>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</si>
  <si>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</si>
  <si>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</si>
  <si>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</si>
  <si>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</si>
  <si>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</si>
  <si>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</si>
  <si>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</si>
  <si>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</si>
  <si>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</si>
  <si>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</si>
  <si>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</si>
  <si>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</si>
  <si>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</si>
  <si>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</si>
  <si>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</si>
  <si>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</si>
  <si>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</si>
  <si>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</si>
  <si>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</si>
  <si>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</si>
  <si>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</si>
  <si>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</si>
  <si>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</si>
  <si>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</si>
  <si>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</si>
  <si>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</si>
  <si>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</si>
  <si>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</si>
  <si>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</si>
  <si>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</si>
  <si>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</si>
  <si>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</si>
  <si>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</si>
  <si>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</si>
  <si>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</si>
  <si>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</si>
  <si>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</si>
  <si>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</si>
  <si>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</si>
  <si>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</si>
  <si>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</si>
  <si>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</si>
  <si>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</si>
  <si>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</si>
  <si>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</si>
  <si>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</si>
  <si>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</si>
  <si>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</si>
  <si>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</si>
  <si>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</si>
  <si>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</si>
  <si>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</si>
  <si>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</si>
  <si>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</si>
  <si>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</si>
  <si>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</si>
  <si>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</si>
  <si>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</si>
  <si>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</si>
  <si>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</si>
  <si>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</si>
  <si>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</si>
  <si>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</si>
  <si>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</si>
  <si>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</si>
  <si>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</si>
  <si>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</si>
  <si>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</si>
  <si>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</si>
  <si>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</si>
  <si>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</si>
  <si>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</si>
  <si>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</si>
  <si>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</si>
  <si>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</si>
  <si>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</si>
  <si>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</si>
  <si>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</si>
  <si>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</si>
  <si>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</si>
  <si>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</si>
  <si>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</si>
  <si>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</si>
  <si>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</si>
  <si>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</si>
  <si>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</si>
  <si>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</si>
  <si>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</si>
  <si>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</si>
  <si>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</si>
  <si>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</si>
  <si>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</si>
  <si>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</si>
  <si>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</si>
  <si>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</si>
  <si>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</si>
  <si>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</si>
  <si>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</si>
  <si>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</si>
  <si>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</si>
  <si>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</si>
  <si>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</si>
  <si>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</si>
  <si>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</si>
  <si>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</si>
  <si>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</si>
  <si>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</si>
  <si>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</si>
  <si>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</si>
  <si>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</si>
  <si>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</si>
  <si>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</si>
  <si>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</si>
  <si>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</si>
  <si>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</si>
  <si>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</si>
  <si>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</si>
  <si>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</si>
  <si>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</si>
  <si>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</si>
  <si>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</si>
  <si>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</si>
  <si>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</si>
  <si>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</si>
  <si>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</si>
  <si>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</si>
  <si>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</si>
  <si>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</si>
  <si>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</si>
  <si>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</si>
  <si>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</si>
  <si>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</si>
  <si>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</si>
  <si>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</si>
  <si>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</si>
  <si>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</si>
  <si>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</si>
  <si>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</si>
  <si>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</si>
  <si>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</si>
  <si>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</si>
  <si>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</si>
  <si>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</si>
  <si>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</si>
  <si>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</si>
  <si>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</si>
  <si>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</si>
  <si>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</si>
  <si>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</si>
  <si>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</si>
  <si>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</si>
  <si>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</si>
  <si>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</si>
  <si>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</si>
  <si>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</si>
  <si>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</si>
  <si>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</si>
  <si>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</si>
  <si>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</si>
  <si>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</si>
  <si>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</si>
  <si>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</si>
  <si>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</si>
  <si>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</si>
  <si>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</si>
  <si>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</si>
  <si>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</si>
  <si>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</si>
  <si>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</si>
  <si>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</si>
  <si>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</si>
  <si>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</si>
  <si>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</si>
  <si>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</si>
  <si>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</si>
  <si>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</si>
  <si>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</si>
  <si>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</si>
  <si>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</si>
  <si>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</si>
  <si>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</si>
  <si>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</si>
  <si>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</si>
  <si>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</si>
  <si>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</si>
  <si>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</si>
  <si>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</si>
  <si>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</si>
  <si>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</si>
  <si>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</si>
  <si>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</si>
  <si>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</si>
  <si>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</si>
  <si>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</si>
  <si>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</si>
  <si>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</si>
  <si>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</si>
  <si>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</si>
  <si>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</si>
  <si>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</si>
  <si>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</si>
  <si>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</si>
  <si>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</si>
  <si>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</si>
  <si>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</si>
  <si>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</si>
  <si>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</si>
  <si>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</si>
  <si>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</si>
  <si>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</si>
  <si>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</si>
  <si>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</si>
  <si>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</si>
  <si>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</si>
  <si>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</si>
  <si>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</si>
  <si>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</si>
  <si>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</si>
  <si>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</si>
  <si>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</si>
  <si>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</si>
  <si>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</si>
  <si>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</si>
  <si>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</si>
  <si>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</si>
  <si>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</si>
  <si>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</si>
  <si>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</si>
  <si>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</si>
  <si>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</si>
  <si>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</si>
  <si>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</si>
  <si>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</si>
  <si>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</si>
  <si>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</si>
  <si>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</si>
  <si>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</si>
  <si>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</si>
  <si>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</si>
  <si>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</si>
  <si>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</si>
  <si>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</si>
  <si>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</si>
  <si>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</si>
  <si>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</si>
  <si>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</si>
  <si>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</si>
  <si>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</si>
  <si>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</si>
  <si>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</si>
  <si>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</si>
  <si>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</si>
  <si>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</si>
  <si>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</si>
  <si>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</si>
  <si>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</si>
  <si>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</si>
  <si>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</si>
  <si>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</si>
  <si>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</si>
  <si>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</si>
  <si>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</si>
  <si>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</si>
  <si>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</si>
  <si>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</si>
  <si>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</si>
  <si>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</si>
  <si>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</si>
  <si>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</si>
  <si>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</si>
  <si>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</si>
  <si>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</si>
  <si>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</si>
  <si>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</si>
  <si>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</si>
  <si>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</si>
  <si>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</si>
  <si>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</si>
  <si>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</si>
  <si>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</si>
  <si>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</si>
  <si>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</si>
  <si>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</si>
  <si>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</si>
  <si>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</si>
  <si>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</si>
  <si>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</si>
  <si>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</si>
  <si>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</si>
  <si>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</si>
  <si>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</si>
  <si>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</si>
  <si>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</si>
  <si>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</si>
  <si>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</si>
  <si>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</si>
  <si>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</si>
  <si>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</si>
  <si>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</si>
  <si>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</si>
  <si>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</si>
  <si>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</si>
  <si>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</si>
  <si>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</si>
  <si>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</si>
  <si>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</si>
  <si>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</si>
  <si>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</si>
  <si>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</si>
  <si>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</si>
  <si>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</si>
  <si>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</si>
  <si>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</si>
  <si>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</si>
  <si>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</si>
  <si>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</si>
  <si>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</si>
  <si>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</si>
  <si>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</si>
  <si>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</si>
  <si>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</si>
  <si>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</si>
  <si>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</si>
  <si>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</si>
  <si>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</si>
  <si>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</si>
  <si>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</si>
  <si>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</si>
  <si>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</si>
  <si>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</si>
  <si>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</si>
  <si>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</si>
  <si>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</si>
  <si>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</si>
  <si>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</si>
  <si>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</si>
  <si>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</si>
  <si>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</si>
  <si>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</si>
  <si>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</si>
  <si>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</si>
  <si>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</si>
  <si>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</si>
  <si>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</si>
  <si>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</si>
  <si>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</si>
  <si>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</si>
  <si>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</si>
  <si>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</si>
  <si>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</si>
  <si>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</si>
  <si>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</si>
  <si>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</si>
  <si>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</si>
  <si>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</si>
  <si>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</si>
  <si>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</si>
  <si>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</si>
  <si>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</si>
  <si>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</si>
  <si>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</si>
  <si>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</si>
  <si>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</si>
  <si>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</si>
  <si>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</si>
  <si>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</si>
  <si>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</si>
  <si>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</si>
  <si>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</si>
  <si>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</si>
  <si>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</si>
  <si>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</si>
  <si>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</si>
  <si>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</si>
  <si>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</si>
  <si>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</si>
  <si>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</si>
  <si>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</si>
  <si>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</si>
  <si>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</si>
  <si>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</si>
  <si>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</si>
  <si>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</si>
  <si>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</si>
  <si>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</si>
  <si>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</si>
  <si>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</si>
  <si>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</si>
  <si>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</si>
  <si>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</si>
  <si>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</si>
  <si>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</si>
  <si>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</si>
  <si>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</si>
  <si>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</si>
  <si>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</si>
  <si>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</si>
  <si>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</si>
  <si>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</si>
  <si>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</si>
  <si>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</si>
  <si>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</si>
  <si>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</si>
  <si>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</si>
  <si>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</si>
  <si>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</si>
  <si>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</si>
  <si>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</si>
  <si>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</si>
  <si>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</si>
  <si>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</si>
  <si>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</si>
  <si>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</si>
  <si>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</si>
  <si>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</si>
  <si>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</si>
  <si>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</si>
  <si>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</si>
  <si>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</si>
  <si>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</si>
  <si>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</si>
  <si>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</si>
  <si>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</si>
  <si>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</si>
  <si>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</si>
  <si>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</si>
  <si>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</si>
  <si>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</si>
  <si>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</si>
  <si>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</si>
  <si>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</si>
  <si>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</si>
  <si>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</si>
  <si>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</si>
  <si>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</si>
  <si>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</si>
  <si>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</si>
  <si>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</si>
  <si>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</si>
  <si>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</si>
  <si>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</si>
  <si>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</si>
  <si>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</si>
  <si>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</si>
  <si>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</si>
  <si>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</si>
  <si>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</si>
  <si>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</si>
  <si>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</si>
  <si>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</si>
  <si>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</si>
  <si>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</si>
  <si>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</si>
  <si>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</si>
  <si>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</si>
  <si>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</si>
  <si>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</si>
  <si>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</si>
  <si>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</si>
  <si>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</si>
  <si>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</si>
  <si>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</si>
  <si>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</si>
  <si>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</si>
  <si>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</si>
  <si>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</si>
  <si>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</si>
  <si>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</si>
  <si>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</si>
  <si>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</si>
  <si>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</si>
  <si>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</si>
  <si>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</si>
  <si>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</si>
  <si>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</si>
  <si>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</si>
  <si>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</si>
  <si>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</si>
  <si>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</si>
  <si>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</si>
  <si>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</si>
  <si>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</si>
  <si>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</si>
  <si>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</si>
  <si>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</si>
  <si>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</si>
  <si>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</si>
  <si>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</si>
  <si>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</si>
  <si>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</si>
  <si>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</si>
  <si>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</si>
  <si>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</si>
  <si>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</si>
  <si>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</si>
  <si>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</si>
  <si>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</si>
  <si>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</si>
  <si>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</si>
  <si>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</si>
  <si>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</si>
  <si>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</si>
  <si>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</si>
  <si>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</si>
  <si>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</si>
  <si>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</si>
  <si>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</si>
  <si>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</si>
  <si>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</si>
  <si>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</si>
  <si>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</si>
  <si>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</si>
  <si>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</si>
  <si>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</si>
  <si>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</si>
  <si>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</si>
  <si>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</si>
  <si>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</si>
  <si>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</si>
  <si>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</si>
  <si>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</si>
  <si>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</si>
  <si>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</si>
  <si>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</si>
  <si>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</si>
  <si>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</si>
  <si>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</si>
  <si>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</si>
  <si>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</si>
  <si>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</si>
  <si>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</si>
  <si>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</si>
  <si>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</si>
  <si>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</si>
  <si>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</si>
  <si>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</si>
  <si>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</si>
  <si>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</si>
  <si>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</si>
  <si>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</si>
  <si>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</si>
  <si>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</si>
  <si>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</si>
  <si>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</si>
  <si>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</si>
  <si>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</si>
  <si>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</si>
  <si>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</si>
  <si>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</si>
  <si>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</si>
  <si>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</si>
  <si>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</si>
  <si>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</si>
  <si>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</si>
  <si>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</si>
  <si>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</si>
  <si>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</si>
  <si>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</si>
  <si>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</si>
  <si>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</si>
  <si>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</si>
  <si>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</si>
  <si>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</si>
  <si>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</si>
  <si>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</si>
  <si>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</si>
  <si>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</si>
  <si>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</si>
  <si>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</si>
  <si>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</si>
  <si>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</si>
  <si>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</si>
  <si>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</si>
  <si>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</si>
  <si>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</si>
  <si>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</si>
  <si>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</si>
  <si>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</si>
  <si>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</si>
  <si>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</si>
  <si>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</si>
  <si>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</si>
  <si>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</si>
  <si>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</si>
  <si>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</si>
  <si>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</si>
  <si>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</si>
  <si>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</si>
  <si>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</si>
  <si>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</si>
  <si>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</si>
  <si>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</si>
  <si>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</si>
  <si>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</si>
  <si>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</si>
  <si>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</si>
  <si>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</si>
  <si>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</si>
  <si>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</si>
  <si>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</si>
  <si>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</si>
  <si>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</si>
  <si>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</si>
  <si>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</si>
  <si>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</si>
  <si>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</si>
  <si>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</si>
  <si>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</si>
  <si>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</si>
  <si>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</si>
  <si>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</si>
  <si>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</si>
  <si>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</si>
  <si>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</si>
  <si>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</si>
  <si>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</si>
  <si>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</si>
  <si>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</si>
  <si>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</si>
  <si>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</si>
  <si>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</si>
  <si>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</si>
  <si>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</si>
  <si>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</si>
  <si>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</si>
  <si>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</si>
  <si>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</si>
  <si>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</si>
  <si>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</si>
  <si>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</si>
  <si>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</si>
  <si>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</si>
  <si>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</si>
  <si>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</si>
  <si>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</si>
  <si>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</si>
  <si>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</si>
  <si>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</si>
  <si>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</si>
  <si>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</si>
  <si>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</si>
  <si>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</si>
  <si>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</si>
  <si>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</si>
  <si>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</si>
  <si>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</si>
  <si>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</si>
  <si>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</si>
  <si>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</si>
  <si>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</si>
  <si>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</si>
  <si>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</si>
  <si>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</si>
  <si>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</si>
  <si>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</si>
  <si>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</si>
  <si>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</si>
  <si>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</si>
  <si>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</si>
  <si>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</si>
  <si>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</si>
  <si>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</si>
  <si>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</si>
  <si>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</si>
  <si>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</si>
  <si>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</si>
  <si>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</si>
  <si>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</si>
  <si>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</si>
  <si>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</si>
  <si>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</si>
  <si>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</si>
  <si>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</si>
  <si>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</si>
  <si>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</si>
  <si>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</si>
  <si>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</si>
  <si>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</si>
  <si>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</si>
  <si>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</si>
  <si>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</si>
  <si>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</si>
  <si>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</si>
  <si>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</si>
  <si>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</si>
  <si>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</si>
  <si>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</si>
  <si>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</si>
  <si>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</si>
  <si>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</si>
  <si>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</si>
  <si>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</si>
  <si>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</si>
  <si>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</si>
  <si>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</si>
  <si>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</si>
  <si>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</si>
  <si>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</si>
  <si>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</si>
  <si>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</si>
  <si>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</si>
  <si>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</si>
  <si>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</si>
  <si>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</si>
  <si>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</si>
  <si>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</si>
  <si>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</si>
  <si>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</si>
  <si>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</si>
  <si>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</si>
  <si>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</si>
  <si>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</si>
  <si>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</si>
  <si>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</si>
  <si>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</si>
  <si>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</si>
  <si>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</si>
  <si>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</si>
  <si>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</si>
  <si>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</si>
  <si>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</si>
  <si>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</si>
  <si>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</si>
  <si>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</si>
  <si>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</si>
  <si>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</si>
  <si>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</si>
  <si>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</si>
  <si>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</si>
  <si>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</si>
  <si>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</si>
  <si>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</si>
  <si>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</si>
  <si>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</si>
  <si>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</si>
  <si>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</si>
  <si>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</si>
  <si>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</si>
  <si>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</si>
  <si>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</si>
  <si>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</si>
  <si>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</si>
  <si>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</si>
  <si>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</si>
  <si>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</si>
  <si>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</si>
  <si>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</si>
  <si>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</si>
  <si>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</si>
  <si>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</si>
  <si>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</si>
  <si>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</si>
  <si>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</si>
  <si>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</si>
  <si>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</si>
  <si>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</si>
  <si>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</si>
  <si>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</si>
  <si>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</si>
  <si>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</si>
  <si>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</si>
  <si>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</si>
  <si>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</si>
  <si>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</si>
  <si>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</si>
  <si>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</si>
  <si>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</si>
  <si>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</si>
  <si>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</si>
  <si>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</si>
  <si>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</si>
  <si>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</si>
  <si>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</si>
  <si>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</si>
  <si>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</si>
  <si>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</si>
  <si>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</si>
  <si>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</si>
  <si>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</si>
  <si>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</si>
  <si>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</si>
  <si>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</si>
  <si>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</si>
  <si>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</si>
  <si>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</si>
  <si>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</si>
  <si>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</si>
  <si>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</si>
  <si>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</si>
  <si>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</si>
  <si>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</si>
  <si>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</si>
  <si>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</si>
  <si>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</si>
  <si>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</si>
  <si>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</si>
  <si>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</si>
  <si>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</si>
  <si>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</si>
  <si>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</si>
  <si>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</si>
  <si>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</si>
  <si>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</si>
  <si>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</si>
  <si>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</si>
  <si>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</si>
  <si>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</si>
  <si>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</si>
  <si>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</si>
  <si>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</si>
  <si>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</si>
  <si>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</si>
  <si>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</si>
  <si>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</si>
  <si>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</si>
  <si>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</si>
  <si>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</si>
  <si>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</si>
  <si>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</si>
  <si>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</si>
  <si>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</si>
  <si>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</si>
  <si>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</si>
  <si>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</si>
  <si>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</si>
  <si>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</si>
  <si>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</si>
  <si>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</si>
  <si>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</si>
  <si>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</si>
  <si>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</si>
  <si>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</si>
  <si>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</si>
  <si>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</si>
  <si>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</si>
  <si>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</si>
  <si>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</si>
  <si>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</si>
  <si>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</si>
  <si>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</si>
  <si>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</si>
  <si>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</si>
  <si>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</si>
  <si>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</si>
  <si>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</si>
  <si>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</si>
  <si>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</si>
  <si>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</si>
  <si>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</si>
  <si>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</si>
  <si>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</si>
  <si>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</si>
  <si>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</si>
  <si>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</si>
  <si>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</si>
  <si>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</si>
  <si>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</si>
  <si>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</si>
  <si>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</si>
  <si>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</si>
  <si>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</si>
  <si>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</si>
  <si>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</si>
  <si>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</si>
  <si>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</si>
  <si>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</si>
  <si>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</si>
  <si>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</si>
  <si>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</si>
  <si>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</si>
  <si>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</si>
  <si>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</si>
  <si>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</si>
  <si>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</si>
  <si>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</si>
  <si>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</si>
  <si>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</si>
  <si>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</si>
  <si>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</si>
  <si>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</si>
  <si>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</si>
  <si>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</si>
  <si>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</si>
  <si>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</si>
  <si>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</si>
  <si>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</si>
  <si>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</si>
  <si>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</si>
  <si>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</si>
  <si>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</si>
  <si>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</si>
  <si>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</si>
  <si>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</si>
  <si>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</si>
  <si>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</si>
  <si>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</si>
  <si>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</si>
  <si>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</si>
  <si>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</si>
  <si>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</si>
  <si>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</si>
  <si>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</si>
  <si>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</si>
  <si>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</si>
  <si>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</si>
  <si>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</si>
  <si>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</si>
  <si>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</si>
  <si>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</si>
  <si>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</si>
  <si>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</si>
  <si>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</si>
  <si>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</si>
  <si>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</si>
  <si>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</si>
  <si>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</si>
  <si>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</si>
  <si>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</si>
  <si>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</si>
  <si>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</si>
  <si>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</si>
  <si>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</si>
  <si>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</si>
  <si>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</si>
  <si>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</si>
  <si>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</si>
  <si>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</si>
  <si>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</si>
  <si>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</si>
  <si>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</si>
  <si>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</si>
  <si>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</si>
  <si>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</si>
  <si>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</si>
  <si>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</si>
  <si>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</si>
  <si>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</si>
  <si>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</si>
  <si>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</si>
  <si>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</si>
  <si>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</si>
  <si>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</si>
  <si>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</si>
  <si>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</si>
  <si>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</si>
  <si>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</si>
  <si>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</si>
  <si>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</si>
  <si>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</si>
  <si>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</si>
  <si>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</si>
  <si>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</si>
  <si>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</si>
  <si>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</si>
  <si>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</si>
  <si>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</si>
  <si>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</si>
  <si>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</si>
  <si>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</si>
  <si>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</si>
  <si>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</si>
  <si>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</si>
  <si>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</si>
  <si>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</si>
  <si>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</si>
  <si>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</si>
  <si>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</si>
  <si>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</si>
  <si>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</si>
  <si>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</si>
  <si>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</si>
  <si>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</si>
  <si>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</si>
  <si>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</si>
  <si>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</si>
  <si>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</si>
  <si>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</si>
  <si>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</si>
  <si>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</si>
  <si>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</si>
  <si>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</si>
  <si>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</si>
  <si>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</si>
  <si>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</si>
  <si>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</si>
  <si>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</si>
  <si>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</si>
  <si>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</si>
  <si>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</si>
  <si>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</si>
  <si>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</si>
  <si>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</si>
  <si>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</si>
  <si>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</si>
  <si>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</si>
  <si>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</si>
  <si>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</si>
  <si>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</si>
  <si>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</si>
  <si>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</si>
  <si>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</si>
  <si>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</si>
  <si>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</si>
  <si>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</si>
  <si>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</si>
  <si>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</si>
  <si>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</si>
  <si>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</si>
  <si>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</si>
  <si>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</si>
  <si>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</si>
  <si>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</si>
  <si>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</si>
  <si>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</si>
  <si>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</si>
  <si>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</si>
  <si>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</si>
  <si>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</si>
  <si>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</si>
  <si>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</si>
  <si>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</si>
  <si>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</si>
  <si>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</si>
  <si>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</si>
  <si>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</si>
  <si>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</si>
  <si>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</si>
  <si>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</si>
  <si>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</si>
  <si>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</si>
  <si>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</si>
  <si>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</si>
  <si>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</si>
  <si>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</si>
  <si>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</si>
  <si>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</si>
  <si>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</si>
  <si>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</si>
  <si>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</si>
  <si>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</si>
  <si>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</si>
  <si>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</si>
  <si>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</si>
  <si>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</si>
  <si>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</si>
  <si>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</si>
  <si>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</si>
  <si>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</si>
  <si>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</si>
  <si>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</si>
  <si>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</si>
  <si>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</si>
  <si>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</si>
  <si>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</si>
  <si>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</si>
  <si>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</si>
  <si>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</si>
  <si>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</si>
  <si>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</si>
  <si>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</si>
  <si>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</si>
  <si>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</si>
  <si>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</si>
  <si>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</si>
  <si>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</si>
  <si>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</si>
  <si>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</si>
  <si>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</si>
  <si>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</si>
  <si>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</si>
  <si>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</si>
  <si>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</si>
  <si>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</si>
  <si>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</si>
  <si>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</si>
  <si>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</si>
  <si>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</si>
  <si>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</si>
  <si>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</si>
  <si>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</si>
  <si>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</si>
  <si>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</si>
  <si>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</si>
  <si>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</si>
  <si>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</si>
  <si>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</si>
  <si>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</si>
  <si>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</si>
  <si>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</si>
  <si>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</si>
  <si>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</si>
  <si>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</si>
  <si>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</si>
  <si>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</si>
  <si>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</si>
  <si>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</si>
  <si>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</si>
  <si>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</si>
  <si>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</si>
  <si>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</si>
  <si>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</si>
  <si>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</si>
  <si>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</si>
  <si>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</si>
  <si>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</si>
  <si>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</si>
  <si>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</si>
  <si>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</si>
  <si>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</si>
  <si>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</si>
  <si>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</si>
  <si>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</si>
  <si>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</si>
  <si>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</si>
  <si>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</si>
  <si>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</si>
  <si>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</si>
  <si>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</si>
  <si>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</si>
  <si>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</si>
  <si>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</si>
  <si>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</si>
  <si>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</si>
  <si>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</si>
  <si>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</si>
  <si>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</si>
  <si>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</si>
  <si>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</si>
  <si>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</si>
  <si>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</si>
  <si>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</si>
  <si>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</si>
  <si>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</si>
  <si>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</si>
  <si>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</si>
  <si>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</si>
  <si>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</si>
  <si>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</si>
  <si>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</si>
  <si>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</si>
  <si>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</si>
  <si>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</si>
  <si>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</si>
  <si>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</si>
  <si>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</si>
  <si>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</si>
  <si>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</si>
  <si>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</si>
  <si>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</si>
  <si>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</si>
  <si>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</si>
  <si>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</si>
  <si>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</si>
  <si>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</si>
  <si>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</si>
  <si>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</si>
  <si>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</si>
  <si>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</si>
  <si>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</si>
  <si>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</si>
  <si>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</si>
  <si>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</si>
  <si>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</si>
  <si>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</si>
  <si>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</si>
  <si>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</si>
  <si>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</si>
  <si>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</si>
  <si>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</si>
  <si>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</si>
  <si>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</si>
  <si>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</si>
  <si>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</si>
  <si>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</si>
  <si>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</si>
  <si>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</si>
  <si>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</si>
  <si>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</si>
  <si>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</si>
  <si>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</si>
  <si>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</si>
  <si>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</si>
  <si>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</si>
  <si>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</si>
  <si>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</si>
  <si>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</si>
  <si>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</si>
  <si>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</si>
  <si>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</si>
  <si>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</si>
  <si>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</si>
  <si>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</si>
  <si>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</si>
  <si>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</si>
  <si>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</si>
  <si>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</si>
  <si>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</si>
  <si>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</si>
  <si>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</si>
  <si>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</si>
  <si>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</si>
  <si>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</si>
  <si>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</si>
  <si>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</si>
  <si>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</si>
  <si>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</si>
  <si>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</si>
  <si>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</si>
  <si>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</si>
  <si>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</si>
  <si>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</si>
  <si>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</si>
  <si>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</si>
  <si>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</si>
  <si>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</si>
  <si>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</si>
  <si>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</si>
  <si>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</si>
  <si>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</si>
  <si>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</si>
  <si>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</si>
  <si>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</si>
  <si>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</si>
  <si>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</si>
  <si>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</si>
  <si>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</si>
  <si>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</si>
  <si>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</si>
  <si>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</si>
  <si>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</si>
  <si>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</si>
  <si>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</si>
  <si>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</si>
  <si>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</si>
  <si>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</si>
  <si>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</si>
  <si>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</si>
  <si>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</si>
  <si>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</si>
  <si>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</si>
  <si>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</si>
  <si>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</si>
  <si>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</si>
  <si>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</si>
  <si>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</si>
  <si>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</si>
  <si>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</si>
  <si>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</si>
  <si>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</si>
  <si>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</si>
  <si>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</si>
  <si>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</si>
  <si>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</si>
  <si>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</si>
  <si>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</si>
  <si>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</si>
  <si>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</si>
  <si>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</si>
  <si>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</si>
  <si>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</si>
  <si>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</si>
  <si>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</si>
  <si>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</si>
  <si>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</si>
  <si>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</si>
  <si>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</si>
  <si>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</si>
  <si>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</si>
  <si>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</si>
  <si>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</si>
  <si>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</si>
  <si>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</si>
  <si>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</si>
  <si>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</si>
  <si>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</si>
  <si>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</si>
  <si>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</si>
  <si>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</si>
  <si>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</si>
  <si>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</si>
  <si>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</si>
  <si>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</si>
  <si>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</si>
  <si>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</si>
  <si>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</si>
  <si>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</si>
  <si>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</si>
  <si>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</si>
  <si>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</si>
  <si>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</si>
  <si>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</si>
  <si>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</si>
  <si>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</si>
  <si>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</si>
  <si>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</si>
  <si>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</si>
  <si>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</si>
  <si>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</si>
  <si>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</si>
  <si>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</si>
  <si>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</si>
  <si>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</si>
  <si>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</si>
  <si>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</si>
  <si>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</si>
  <si>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</si>
  <si>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</si>
  <si>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</si>
  <si>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</si>
  <si>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</si>
  <si>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</si>
  <si>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</si>
  <si>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</si>
  <si>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</si>
  <si>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</si>
  <si>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</si>
  <si>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</si>
  <si>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</si>
  <si>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</si>
  <si>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</si>
  <si>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</si>
  <si>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</si>
  <si>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</si>
  <si>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</si>
  <si>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</si>
  <si>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</si>
  <si>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</si>
  <si>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</si>
  <si>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</si>
  <si>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</si>
  <si>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</si>
  <si>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</si>
  <si>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</si>
  <si>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</si>
  <si>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</si>
  <si>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</si>
  <si>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</si>
  <si>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</si>
  <si>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</si>
  <si>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</si>
  <si>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</si>
  <si>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</si>
  <si>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</si>
  <si>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</si>
  <si>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</si>
  <si>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</si>
  <si>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</si>
  <si>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</si>
  <si>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</si>
  <si>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</si>
  <si>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</si>
  <si>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</si>
  <si>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</si>
  <si>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</si>
  <si>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</si>
  <si>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</si>
  <si>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</si>
  <si>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</si>
  <si>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</si>
  <si>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</si>
  <si>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</si>
  <si>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</si>
  <si>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</si>
  <si>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</si>
  <si>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</si>
  <si>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</si>
  <si>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</si>
  <si>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</si>
  <si>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</si>
  <si>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</si>
  <si>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</si>
  <si>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</si>
  <si>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</si>
  <si>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</si>
  <si>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</si>
  <si>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</si>
  <si>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</si>
  <si>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</si>
  <si>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</si>
  <si>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</si>
  <si>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</si>
  <si>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</si>
  <si>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</si>
  <si>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</si>
  <si>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</si>
  <si>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</si>
  <si>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</si>
  <si>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</si>
  <si>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</si>
  <si>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</si>
  <si>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</si>
  <si>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</si>
  <si>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</si>
  <si>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</si>
  <si>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</si>
  <si>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</si>
  <si>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</si>
  <si>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</si>
  <si>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</si>
  <si>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</si>
  <si>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</si>
  <si>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</si>
  <si>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</si>
  <si>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</si>
  <si>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</si>
  <si>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</si>
  <si>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</si>
  <si>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</si>
  <si>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</si>
  <si>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</si>
  <si>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</si>
  <si>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</si>
  <si>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</si>
  <si>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</si>
  <si>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</si>
  <si>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</si>
  <si>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</si>
  <si>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</si>
  <si>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</si>
  <si>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</si>
  <si>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</si>
  <si>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</si>
  <si>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</si>
  <si>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</si>
  <si>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</si>
  <si>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</si>
  <si>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</si>
  <si>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</si>
  <si>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</si>
  <si>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</si>
  <si>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</si>
  <si>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</si>
  <si>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</si>
  <si>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</si>
  <si>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</si>
  <si>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</si>
  <si>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</si>
  <si>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</si>
  <si>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</si>
  <si>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</si>
  <si>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</si>
  <si>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</si>
  <si>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</si>
  <si>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</si>
  <si>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</si>
  <si>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</si>
  <si>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</si>
  <si>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</si>
  <si>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</si>
  <si>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</si>
  <si>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</si>
  <si>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</si>
  <si>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</si>
  <si>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</si>
  <si>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</si>
  <si>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</si>
  <si>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</si>
  <si>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</si>
  <si>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</si>
  <si>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</si>
  <si>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</si>
  <si>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</si>
  <si>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</si>
  <si>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</si>
  <si>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</si>
  <si>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</si>
  <si>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</si>
  <si>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</si>
  <si>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</si>
  <si>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</si>
  <si>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</si>
  <si>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</si>
  <si>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</si>
  <si>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</si>
  <si>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</si>
  <si>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</si>
  <si>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</si>
  <si>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</si>
  <si>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</si>
  <si>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</si>
  <si>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</si>
  <si>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</si>
  <si>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</si>
  <si>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</si>
  <si>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</si>
  <si>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</si>
  <si>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</si>
  <si>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</si>
  <si>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</si>
  <si>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</si>
  <si>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</si>
  <si>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</si>
  <si>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</si>
  <si>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</si>
  <si>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</si>
  <si>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</si>
  <si>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</si>
  <si>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</si>
  <si>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</si>
  <si>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</si>
  <si>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</si>
  <si>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</si>
  <si>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</si>
  <si>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</si>
  <si>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</si>
  <si>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</si>
  <si>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</si>
  <si>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</si>
  <si>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</si>
  <si>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</si>
  <si>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</si>
  <si>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</si>
  <si>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</si>
  <si>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</si>
  <si>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</si>
  <si>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</si>
  <si>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</si>
  <si>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</si>
  <si>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</si>
  <si>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</si>
  <si>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</si>
  <si>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</si>
  <si>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</si>
  <si>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</si>
  <si>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</si>
  <si>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</si>
  <si>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</si>
  <si>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</si>
  <si>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</si>
  <si>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</si>
  <si>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</si>
  <si>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</si>
  <si>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</si>
  <si>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</si>
  <si>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</si>
  <si>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</si>
  <si>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</si>
  <si>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</si>
  <si>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</si>
  <si>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</si>
  <si>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</si>
  <si>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</si>
  <si>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</si>
  <si>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</si>
  <si>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</si>
  <si>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</si>
  <si>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</si>
  <si>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</si>
  <si>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</si>
  <si>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</si>
  <si>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</si>
  <si>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</si>
  <si>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</si>
  <si>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</si>
  <si>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</si>
  <si>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</si>
  <si>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</si>
  <si>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</si>
  <si>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</si>
  <si>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</si>
  <si>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</si>
  <si>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</si>
  <si>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</si>
  <si>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</si>
  <si>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</si>
  <si>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</si>
  <si>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</si>
  <si>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</si>
  <si>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</si>
  <si>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</si>
  <si>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</si>
  <si>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</si>
  <si>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</si>
  <si>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</si>
  <si>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</si>
  <si>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</si>
  <si>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</si>
  <si>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</si>
  <si>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</si>
  <si>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</si>
  <si>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</si>
  <si>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</si>
  <si>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</si>
  <si>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</si>
  <si>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</si>
  <si>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</si>
  <si>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</si>
  <si>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</si>
  <si>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</si>
  <si>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</si>
  <si>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</si>
  <si>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</si>
  <si>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</si>
  <si>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</si>
  <si>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</si>
  <si>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</si>
  <si>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</si>
  <si>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</si>
  <si>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</si>
  <si>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</si>
  <si>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</si>
  <si>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</si>
  <si>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</si>
  <si>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</si>
  <si>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</si>
  <si>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</si>
  <si>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</si>
  <si>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</si>
  <si>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</si>
  <si>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</si>
  <si>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</si>
  <si>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</si>
  <si>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</si>
  <si>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</si>
  <si>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</si>
  <si>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</si>
  <si>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</si>
  <si>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</si>
  <si>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</si>
  <si>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</si>
  <si>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</si>
  <si>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</si>
  <si>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</si>
  <si>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</si>
  <si>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</si>
  <si>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</si>
  <si>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</si>
  <si>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</si>
  <si>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</si>
  <si>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</si>
  <si>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</si>
  <si>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</si>
  <si>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</si>
  <si>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</si>
  <si>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</si>
  <si>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</si>
  <si>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</si>
  <si>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</si>
  <si>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</si>
  <si>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</si>
  <si>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</si>
  <si>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</si>
  <si>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</si>
  <si>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</si>
  <si>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</si>
  <si>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</si>
  <si>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</si>
  <si>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</si>
  <si>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</si>
  <si>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</si>
  <si>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</si>
  <si>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</si>
  <si>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</si>
  <si>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</si>
  <si>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</si>
  <si>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</si>
  <si>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</si>
  <si>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</si>
  <si>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</si>
  <si>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</si>
  <si>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</si>
  <si>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</si>
  <si>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</si>
  <si>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</si>
  <si>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</si>
  <si>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</si>
  <si>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</si>
  <si>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</si>
  <si>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</si>
  <si>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</si>
  <si>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</si>
  <si>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</si>
  <si>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</si>
  <si>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</si>
  <si>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</si>
  <si>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</si>
  <si>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</si>
  <si>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</si>
  <si>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</si>
  <si>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</si>
  <si>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</si>
  <si>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</si>
  <si>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</si>
  <si>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</si>
  <si>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</si>
  <si>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</si>
  <si>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</si>
  <si>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</si>
  <si>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</si>
  <si>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</si>
  <si>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</si>
  <si>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</si>
  <si>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</si>
  <si>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</si>
  <si>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</si>
  <si>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</si>
  <si>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</si>
  <si>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</si>
  <si>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</si>
  <si>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</si>
  <si>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</si>
  <si>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</si>
  <si>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</si>
  <si>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</si>
  <si>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</si>
  <si>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</si>
  <si>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</si>
  <si>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</si>
  <si>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</si>
  <si>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</si>
  <si>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</si>
  <si>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</si>
  <si>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</si>
  <si>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</si>
  <si>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</si>
  <si>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</si>
  <si>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</si>
  <si>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</si>
  <si>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</si>
  <si>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</si>
  <si>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</si>
  <si>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</si>
  <si>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</si>
  <si>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</si>
  <si>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</si>
  <si>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</si>
  <si>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</si>
  <si>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</si>
  <si>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</si>
  <si>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</si>
  <si>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</si>
  <si>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</si>
  <si>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</si>
  <si>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</si>
  <si>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</si>
  <si>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</si>
  <si>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</si>
  <si>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</si>
  <si>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</si>
  <si>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</si>
  <si>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</si>
  <si>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</si>
  <si>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</si>
  <si>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</si>
  <si>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</si>
  <si>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</si>
  <si>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</si>
  <si>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</si>
  <si>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</si>
  <si>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</si>
  <si>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</si>
  <si>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</si>
  <si>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</si>
  <si>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</si>
  <si>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</si>
  <si>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</si>
  <si>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</si>
  <si>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</si>
  <si>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</si>
  <si>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</si>
  <si>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</si>
  <si>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</si>
  <si>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</si>
  <si>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</si>
  <si>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</si>
  <si>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</si>
  <si>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</si>
  <si>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</si>
  <si>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</si>
  <si>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</si>
  <si>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</si>
  <si>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</si>
  <si>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</si>
  <si>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</si>
  <si>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</si>
  <si>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</si>
  <si>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</si>
  <si>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</si>
  <si>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</si>
  <si>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</si>
  <si>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</si>
  <si>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</si>
  <si>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</si>
  <si>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</si>
  <si>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</si>
  <si>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</si>
  <si>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</si>
  <si>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</si>
  <si>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</si>
  <si>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</si>
  <si>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</si>
  <si>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</si>
  <si>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</si>
  <si>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</si>
  <si>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</si>
  <si>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</si>
  <si>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</si>
  <si>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</si>
  <si>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</si>
  <si>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</si>
  <si>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</si>
  <si>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</si>
  <si>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</si>
  <si>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</si>
  <si>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</si>
  <si>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</si>
  <si>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</si>
  <si>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</si>
  <si>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</si>
  <si>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</si>
  <si>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</si>
  <si>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</si>
  <si>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</si>
  <si>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</si>
  <si>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</si>
  <si>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</si>
  <si>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</si>
  <si>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</si>
  <si>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</si>
  <si>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</si>
  <si>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</si>
  <si>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</si>
  <si>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</si>
  <si>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</si>
  <si>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</si>
  <si>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</si>
  <si>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</si>
  <si>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</si>
  <si>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</si>
  <si>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</si>
  <si>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</si>
  <si>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</si>
  <si>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</si>
  <si>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</si>
  <si>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</si>
  <si>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</si>
  <si>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</si>
  <si>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</si>
  <si>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</si>
  <si>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</si>
  <si>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</si>
  <si>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</si>
  <si>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</si>
  <si>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</si>
  <si>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</si>
  <si>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</si>
  <si>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</si>
  <si>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</si>
  <si>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</si>
  <si>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</si>
  <si>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</si>
  <si>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</si>
  <si>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</si>
  <si>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</si>
  <si>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</si>
  <si>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</si>
  <si>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</si>
  <si>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</si>
  <si>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</si>
  <si>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</si>
  <si>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</si>
  <si>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</si>
  <si>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</si>
  <si>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</si>
  <si>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</si>
  <si>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</si>
  <si>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</si>
  <si>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</si>
  <si>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</si>
  <si>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</si>
  <si>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</si>
  <si>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</si>
  <si>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</si>
  <si>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</si>
  <si>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</si>
  <si>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</si>
  <si>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</si>
  <si>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</si>
  <si>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</si>
  <si>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</si>
  <si>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</si>
  <si>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</si>
  <si>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</si>
  <si>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</si>
  <si>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</si>
  <si>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</si>
  <si>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</si>
  <si>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</si>
  <si>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</si>
  <si>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</si>
  <si>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</si>
  <si>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</si>
  <si>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</si>
  <si>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</si>
  <si>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</si>
  <si>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</si>
  <si>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</si>
  <si>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</si>
  <si>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</si>
  <si>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</si>
  <si>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</si>
  <si>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</si>
  <si>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</si>
  <si>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</si>
  <si>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</si>
  <si>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</si>
  <si>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</si>
  <si>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</si>
  <si>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</si>
  <si>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</si>
  <si>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</si>
  <si>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</si>
  <si>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</si>
  <si>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</si>
  <si>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</si>
  <si>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</si>
  <si>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</si>
  <si>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</si>
  <si>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</si>
  <si>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</si>
  <si>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</si>
  <si>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</si>
  <si>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</si>
  <si>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</si>
  <si>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</si>
  <si>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</si>
  <si>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</si>
  <si>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</si>
  <si>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</si>
  <si>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</si>
  <si>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</si>
  <si>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</si>
  <si>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</si>
  <si>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</si>
  <si>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</si>
  <si>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</si>
  <si>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</si>
  <si>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</si>
  <si>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</si>
  <si>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</si>
  <si>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</si>
  <si>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</si>
  <si>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</si>
  <si>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</si>
  <si>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</si>
  <si>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</si>
  <si>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</si>
  <si>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</si>
  <si>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</si>
  <si>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</si>
  <si>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</si>
  <si>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</si>
  <si>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</si>
  <si>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</si>
  <si>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</si>
  <si>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</si>
  <si>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</si>
  <si>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</si>
  <si>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</si>
  <si>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</si>
  <si>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</si>
  <si>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</si>
  <si>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</si>
  <si>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</si>
  <si>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</si>
  <si>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</si>
  <si>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</si>
  <si>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</si>
  <si>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</si>
  <si>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</si>
  <si>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</si>
  <si>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</si>
  <si>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</si>
  <si>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</si>
  <si>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</si>
  <si>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</si>
  <si>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</si>
  <si>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</si>
  <si>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</si>
  <si>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</si>
  <si>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</si>
  <si>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</si>
  <si>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</si>
  <si>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</si>
  <si>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</si>
  <si>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</si>
  <si>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</si>
  <si>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</si>
  <si>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</si>
  <si>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</si>
  <si>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</si>
  <si>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</si>
  <si>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</si>
  <si>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</si>
  <si>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</si>
  <si>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</si>
  <si>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</si>
  <si>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</si>
  <si>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</si>
  <si>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</si>
  <si>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</si>
  <si>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</si>
  <si>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</si>
  <si>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</si>
  <si>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</si>
  <si>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</si>
  <si>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</si>
  <si>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</si>
  <si>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</si>
  <si>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</si>
  <si>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</si>
  <si>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</si>
  <si>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</si>
  <si>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</si>
  <si>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</si>
  <si>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</si>
  <si>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</si>
  <si>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</si>
  <si>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</si>
  <si>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</si>
  <si>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</si>
  <si>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</si>
  <si>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</si>
  <si>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</si>
  <si>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</si>
  <si>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</si>
  <si>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</si>
  <si>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</si>
  <si>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</si>
  <si>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</si>
  <si>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</si>
  <si>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</si>
  <si>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</si>
  <si>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</si>
  <si>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</si>
  <si>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</si>
  <si>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</si>
  <si>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</si>
  <si>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</si>
  <si>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</si>
  <si>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</si>
  <si>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</si>
  <si>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</si>
  <si>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</si>
  <si>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</si>
  <si>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</si>
  <si>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</si>
  <si>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</si>
  <si>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</si>
  <si>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</si>
  <si>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</si>
  <si>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</si>
  <si>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</si>
  <si>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</si>
  <si>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</si>
  <si>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</si>
  <si>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</si>
  <si>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</si>
  <si>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</si>
  <si>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</si>
  <si>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</si>
  <si>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</si>
  <si>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</si>
  <si>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</si>
  <si>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</si>
  <si>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</si>
  <si>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</si>
  <si>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</si>
  <si>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</si>
  <si>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</si>
  <si>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</si>
  <si>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</si>
  <si>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</si>
  <si>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</si>
  <si>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</si>
  <si>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</si>
  <si>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</si>
  <si>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</si>
  <si>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</si>
  <si>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</si>
  <si>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</si>
  <si>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</si>
  <si>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</si>
  <si>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</si>
  <si>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</si>
  <si>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</si>
  <si>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</si>
  <si>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</si>
  <si>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</si>
  <si>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</si>
  <si>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</si>
  <si>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</si>
  <si>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</si>
  <si>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</si>
  <si>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</si>
  <si>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</si>
  <si>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</si>
  <si>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</si>
  <si>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</si>
  <si>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</si>
  <si>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</si>
  <si>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</si>
  <si>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</si>
  <si>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</si>
  <si>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</si>
  <si>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</si>
  <si>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</si>
  <si>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</si>
  <si>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</si>
  <si>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</si>
  <si>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</si>
  <si>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</si>
  <si>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</si>
  <si>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</si>
  <si>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</si>
  <si>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</si>
  <si>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</si>
  <si>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</si>
  <si>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</si>
  <si>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</si>
  <si>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</si>
  <si>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</si>
  <si>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</si>
  <si>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</si>
  <si>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</si>
  <si>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</si>
  <si>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</si>
  <si>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</si>
  <si>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</si>
  <si>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</si>
  <si>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</si>
  <si>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</si>
  <si>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</si>
  <si>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</si>
  <si>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</si>
  <si>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</si>
  <si>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</si>
  <si>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</si>
  <si>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</si>
  <si>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</si>
  <si>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</si>
  <si>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</si>
  <si>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</si>
  <si>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</si>
  <si>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</si>
  <si>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</si>
  <si>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</si>
  <si>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</si>
  <si>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</si>
  <si>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</si>
  <si>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</si>
  <si>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</si>
  <si>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</si>
  <si>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</si>
  <si>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</si>
  <si>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</si>
  <si>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</si>
  <si>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</si>
  <si>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</si>
  <si>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</si>
  <si>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</si>
  <si>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</si>
  <si>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</si>
  <si>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</si>
  <si>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</si>
  <si>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</si>
  <si>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</si>
  <si>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</si>
  <si>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</si>
  <si>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</si>
  <si>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</si>
  <si>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</si>
  <si>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</si>
  <si>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</si>
  <si>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</si>
  <si>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</si>
  <si>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</si>
  <si>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</si>
  <si>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</si>
  <si>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</si>
  <si>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</si>
  <si>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</si>
  <si>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</si>
  <si>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</si>
  <si>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</si>
  <si>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</si>
  <si>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</si>
  <si>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</si>
  <si>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</si>
  <si>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</si>
  <si>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</si>
  <si>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</si>
  <si>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</si>
  <si>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</si>
  <si>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</si>
  <si>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</si>
  <si>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</si>
  <si>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</si>
  <si>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</si>
  <si>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</si>
  <si>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</si>
  <si>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</si>
  <si>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</si>
  <si>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</si>
  <si>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</si>
  <si>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</si>
  <si>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</si>
  <si>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</si>
  <si>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</si>
  <si>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</si>
  <si>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</si>
  <si>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</si>
  <si>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</si>
  <si>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</si>
  <si>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</si>
  <si>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</si>
  <si>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</si>
  <si>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</si>
  <si>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</si>
  <si>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</si>
  <si>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</si>
  <si>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</si>
  <si>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</si>
  <si>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</si>
  <si>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</si>
  <si>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</si>
  <si>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</si>
  <si>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</si>
  <si>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</si>
  <si>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</si>
  <si>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</si>
  <si>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</si>
  <si>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</si>
  <si>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</si>
  <si>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</si>
  <si>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</si>
  <si>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</si>
  <si>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</si>
  <si>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</si>
  <si>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</si>
  <si>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</si>
  <si>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</si>
  <si>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</si>
  <si>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</si>
  <si>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</si>
  <si>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</si>
  <si>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</si>
  <si>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</si>
  <si>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</si>
  <si>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</si>
  <si>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</si>
  <si>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</si>
  <si>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</si>
  <si>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</si>
  <si>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</si>
  <si>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</si>
  <si>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</si>
  <si>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</si>
  <si>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</si>
  <si>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</si>
  <si>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</si>
  <si>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</si>
  <si>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</si>
  <si>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</si>
  <si>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</si>
  <si>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</si>
  <si>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</si>
  <si>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</si>
  <si>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</si>
  <si>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</si>
  <si>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</si>
  <si>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</si>
  <si>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</si>
  <si>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</si>
  <si>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</si>
  <si>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</si>
  <si>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</si>
  <si>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</si>
  <si>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</si>
  <si>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</si>
  <si>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</si>
  <si>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</si>
  <si>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</si>
  <si>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</si>
  <si>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</si>
  <si>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</si>
  <si>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</si>
  <si>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</si>
  <si>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</si>
  <si>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</si>
  <si>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</si>
  <si>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</si>
  <si>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</si>
  <si>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</si>
  <si>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</si>
  <si>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</si>
  <si>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</si>
  <si>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</si>
  <si>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</si>
  <si>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</si>
  <si>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</si>
  <si>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</si>
  <si>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</si>
  <si>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</si>
  <si>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</si>
  <si>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</si>
  <si>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</si>
  <si>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</si>
  <si>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</si>
  <si>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</si>
  <si>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</si>
  <si>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</si>
  <si>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</si>
  <si>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</si>
  <si>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</si>
  <si>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</si>
  <si>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</si>
  <si>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</si>
  <si>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</si>
  <si>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</si>
  <si>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</si>
  <si>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</si>
  <si>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</si>
  <si>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</si>
  <si>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</si>
  <si>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</si>
  <si>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</si>
  <si>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</si>
  <si>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</si>
  <si>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</si>
  <si>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</si>
  <si>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</si>
  <si>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</si>
  <si>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</si>
  <si>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</si>
  <si>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</si>
  <si>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</si>
  <si>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</si>
  <si>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</si>
  <si>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</si>
  <si>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</si>
  <si>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</si>
  <si>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</si>
  <si>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</si>
  <si>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</si>
  <si>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</si>
  <si>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</si>
  <si>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</si>
  <si>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</si>
  <si>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</si>
  <si>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</si>
  <si>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</si>
  <si>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</si>
  <si>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</si>
  <si>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</si>
  <si>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</si>
  <si>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</si>
  <si>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</si>
  <si>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</si>
  <si>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</si>
  <si>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</si>
  <si>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</si>
  <si>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</si>
  <si>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</si>
  <si>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</si>
  <si>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</si>
  <si>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</si>
  <si>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</si>
  <si>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</si>
  <si>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</si>
  <si>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</si>
  <si>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</si>
  <si>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</si>
  <si>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</si>
  <si>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</si>
  <si>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</si>
  <si>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</si>
  <si>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</si>
  <si>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</si>
  <si>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</si>
  <si>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</si>
  <si>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</si>
  <si>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</si>
  <si>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</si>
  <si>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</si>
  <si>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</si>
  <si>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</si>
  <si>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</si>
  <si>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</si>
  <si>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</si>
  <si>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</si>
  <si>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</si>
  <si>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</si>
  <si>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</si>
  <si>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</si>
  <si>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</si>
  <si>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</si>
  <si>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</si>
  <si>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</si>
  <si>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</si>
  <si>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</si>
  <si>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</si>
  <si>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</si>
  <si>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</si>
  <si>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</si>
  <si>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</si>
  <si>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</si>
  <si>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</si>
  <si>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</si>
  <si>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</si>
  <si>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</si>
  <si>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</si>
  <si>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</si>
  <si>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</si>
  <si>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</si>
  <si>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</si>
  <si>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</si>
  <si>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</si>
  <si>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</si>
  <si>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</si>
  <si>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</si>
  <si>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</si>
  <si>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</si>
  <si>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</si>
  <si>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</si>
  <si>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</si>
  <si>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</si>
  <si>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</si>
  <si>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</si>
  <si>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</si>
  <si>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</si>
  <si>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</si>
  <si>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</si>
  <si>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</si>
  <si>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</si>
  <si>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</si>
  <si>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</si>
  <si>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</si>
  <si>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</si>
  <si>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</si>
  <si>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</si>
  <si>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</si>
  <si>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</si>
  <si>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</si>
  <si>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</si>
  <si>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</si>
  <si>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</si>
  <si>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</si>
  <si>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</si>
  <si>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</si>
  <si>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</si>
  <si>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</si>
  <si>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</si>
  <si>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</si>
  <si>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</si>
  <si>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</si>
  <si>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</si>
  <si>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</si>
  <si>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</si>
  <si>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</si>
  <si>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</si>
  <si>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</si>
  <si>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</si>
  <si>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</si>
  <si>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</si>
  <si>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</si>
  <si>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</si>
  <si>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</si>
  <si>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</si>
  <si>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</si>
  <si>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</si>
  <si>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</si>
  <si>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</si>
  <si>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</si>
  <si>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</si>
  <si>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</si>
  <si>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</si>
  <si>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</si>
  <si>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</si>
  <si>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</si>
  <si>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</si>
  <si>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</si>
  <si>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</si>
  <si>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</si>
  <si>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</si>
  <si>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</si>
  <si>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</si>
  <si>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</si>
  <si>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</si>
  <si>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</si>
  <si>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</si>
  <si>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</si>
  <si>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</si>
  <si>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</si>
  <si>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</si>
  <si>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</si>
  <si>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</si>
  <si>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</si>
  <si>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</si>
  <si>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</si>
  <si>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</si>
  <si>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</si>
  <si>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</si>
  <si>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</si>
  <si>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</si>
  <si>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</si>
  <si>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</si>
  <si>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</si>
  <si>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</si>
  <si>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</si>
  <si>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</si>
  <si>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</si>
  <si>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</si>
  <si>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</si>
  <si>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</si>
  <si>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</si>
  <si>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</si>
  <si>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</si>
  <si>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</si>
  <si>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</si>
  <si>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</si>
  <si>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</si>
  <si>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</si>
  <si>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</si>
  <si>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</si>
  <si>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</si>
  <si>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</si>
  <si>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</si>
  <si>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</si>
  <si>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</si>
  <si>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</si>
  <si>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</si>
  <si>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</si>
  <si>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</si>
  <si>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</si>
  <si>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</si>
  <si>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</si>
  <si>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</si>
  <si>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</si>
  <si>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</si>
  <si>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</si>
  <si>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</si>
  <si>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</si>
  <si>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</si>
  <si>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</si>
  <si>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</si>
  <si>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</si>
  <si>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</si>
  <si>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</si>
  <si>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</si>
  <si>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</si>
  <si>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</si>
  <si>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</si>
  <si>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</si>
  <si>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</si>
  <si>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</si>
  <si>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</si>
  <si>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</si>
  <si>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</si>
  <si>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</si>
  <si>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</si>
  <si>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</si>
  <si>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</si>
  <si>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</si>
  <si>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</si>
  <si>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</si>
  <si>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</si>
  <si>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</si>
  <si>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</si>
  <si>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</si>
  <si>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</si>
  <si>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</si>
  <si>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</si>
  <si>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</si>
  <si>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</si>
  <si>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</si>
  <si>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</si>
  <si>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</si>
  <si>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</si>
  <si>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</si>
  <si>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</si>
  <si>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</si>
  <si>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</si>
  <si>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</si>
  <si>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</si>
  <si>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</si>
  <si>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</si>
  <si>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</si>
  <si>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</si>
  <si>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</si>
  <si>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</si>
  <si>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</si>
  <si>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</si>
  <si>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</si>
  <si>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</si>
  <si>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</si>
  <si>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</si>
  <si>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</si>
  <si>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</si>
  <si>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</si>
  <si>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</si>
  <si>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</si>
  <si>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</si>
  <si>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</si>
  <si>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</si>
  <si>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</si>
  <si>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</si>
  <si>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</si>
  <si>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</si>
  <si>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</si>
  <si>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</si>
  <si>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</si>
  <si>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</si>
  <si>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</si>
  <si>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</si>
  <si>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</si>
  <si>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</si>
  <si>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</si>
  <si>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</si>
  <si>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</si>
  <si>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</si>
  <si>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</si>
  <si>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</si>
  <si>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</si>
  <si>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</si>
  <si>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</si>
  <si>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</si>
  <si>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</si>
  <si>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</si>
  <si>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</si>
  <si>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</si>
  <si>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</si>
  <si>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</si>
  <si>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</si>
  <si>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</si>
  <si>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</si>
  <si>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</si>
  <si>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</si>
  <si>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</si>
  <si>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</si>
  <si>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</si>
  <si>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</si>
  <si>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</si>
  <si>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</si>
  <si>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</si>
  <si>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</si>
  <si>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</si>
  <si>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</si>
  <si>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</si>
  <si>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</si>
  <si>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</si>
  <si>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</si>
  <si>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</si>
  <si>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</si>
  <si>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</si>
  <si>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</si>
  <si>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</si>
  <si>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</si>
  <si>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</si>
  <si>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</si>
  <si>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</si>
  <si>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</si>
  <si>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</si>
  <si>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</si>
  <si>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</si>
  <si>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</si>
  <si>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</si>
  <si>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</si>
  <si>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</si>
  <si>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</si>
  <si>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</si>
  <si>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</si>
  <si>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</si>
  <si>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</si>
  <si>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</si>
  <si>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</si>
  <si>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</si>
  <si>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</si>
  <si>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</si>
  <si>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</si>
  <si>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</si>
  <si>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</si>
  <si>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</si>
  <si>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</si>
  <si>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</si>
  <si>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</si>
  <si>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</si>
  <si>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</si>
  <si>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</si>
  <si>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</si>
  <si>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</si>
  <si>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</si>
  <si>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</si>
  <si>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</si>
  <si>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</si>
  <si>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</si>
  <si>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</si>
  <si>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</si>
  <si>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</si>
  <si>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</si>
  <si>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</si>
  <si>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</si>
  <si>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</si>
  <si>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</si>
  <si>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</si>
  <si>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</si>
  <si>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</si>
  <si>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</si>
  <si>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</si>
  <si>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</si>
  <si>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</si>
  <si>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</si>
  <si>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</si>
  <si>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</si>
  <si>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</si>
  <si>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</si>
  <si>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</si>
  <si>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</si>
  <si>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</si>
  <si>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</si>
  <si>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</si>
  <si>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</si>
  <si>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</si>
  <si>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</si>
  <si>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</si>
  <si>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</si>
  <si>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</si>
  <si>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</si>
  <si>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</si>
  <si>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</si>
  <si>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</si>
  <si>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</si>
  <si>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</si>
  <si>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</si>
  <si>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</si>
  <si>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</si>
  <si>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</si>
  <si>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</si>
  <si>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</si>
  <si>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</si>
  <si>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</si>
  <si>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</si>
  <si>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</si>
  <si>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</si>
  <si>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</si>
  <si>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</si>
  <si>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</si>
  <si>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</si>
  <si>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</si>
  <si>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</si>
  <si>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</si>
  <si>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</si>
  <si>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</si>
  <si>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</si>
  <si>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</si>
  <si>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</si>
  <si>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</si>
  <si>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</si>
  <si>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</si>
  <si>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</si>
  <si>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</si>
  <si>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</si>
  <si>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</si>
  <si>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</si>
  <si>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</si>
  <si>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</si>
  <si>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</si>
  <si>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</si>
  <si>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</si>
  <si>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</si>
  <si>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</si>
  <si>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</si>
  <si>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</si>
  <si>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</si>
  <si>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</si>
  <si>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</si>
  <si>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</si>
  <si>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</si>
  <si>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</si>
  <si>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</si>
  <si>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</si>
  <si>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</si>
  <si>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</si>
  <si>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</si>
  <si>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</si>
  <si>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</si>
  <si>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</si>
  <si>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</si>
  <si>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</si>
  <si>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</si>
  <si>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</si>
  <si>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</si>
  <si>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</si>
  <si>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</si>
  <si>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</si>
  <si>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</si>
  <si>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</si>
  <si>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</si>
  <si>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</si>
  <si>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</si>
  <si>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</si>
  <si>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</si>
  <si>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</si>
  <si>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</si>
  <si>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</si>
  <si>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</si>
  <si>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</si>
  <si>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</si>
  <si>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</si>
  <si>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</si>
  <si>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</si>
  <si>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</si>
  <si>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</si>
  <si>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</si>
  <si>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</si>
  <si>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</si>
  <si>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</si>
  <si>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</si>
  <si>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</si>
  <si>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</si>
  <si>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</si>
  <si>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</si>
  <si>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</si>
  <si>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</si>
  <si>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</si>
  <si>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</si>
  <si>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</si>
  <si>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</si>
  <si>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</si>
  <si>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</si>
  <si>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</si>
  <si>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</si>
  <si>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</si>
  <si>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</si>
  <si>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</si>
  <si>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</si>
  <si>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</si>
  <si>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</si>
  <si>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</si>
  <si>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</si>
  <si>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</si>
  <si>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</si>
  <si>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</si>
  <si>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</si>
  <si>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</si>
  <si>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</si>
  <si>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</si>
  <si>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</si>
  <si>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</si>
  <si>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</si>
  <si>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</si>
  <si>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</si>
  <si>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</si>
  <si>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</si>
  <si>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</si>
  <si>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</si>
  <si>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</si>
  <si>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</si>
  <si>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</si>
  <si>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</si>
  <si>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</si>
  <si>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</si>
  <si>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</si>
  <si>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</si>
  <si>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</si>
  <si>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</si>
  <si>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</si>
  <si>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</si>
  <si>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</si>
  <si>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</si>
  <si>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</si>
  <si>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</si>
  <si>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</si>
  <si>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</si>
  <si>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</si>
  <si>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</si>
  <si>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</si>
  <si>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</si>
  <si>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</si>
  <si>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</si>
  <si>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</si>
  <si>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</si>
  <si>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</si>
  <si>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</si>
  <si>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</si>
  <si>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</si>
  <si>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</si>
  <si>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</si>
  <si>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</si>
  <si>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</si>
  <si>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</si>
  <si>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</si>
  <si>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</si>
  <si>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</si>
  <si>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</si>
  <si>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</si>
  <si>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</si>
  <si>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</si>
  <si>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</si>
  <si>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</si>
  <si>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</si>
  <si>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</si>
  <si>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</si>
  <si>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</si>
  <si>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</si>
  <si>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</si>
  <si>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</si>
  <si>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</si>
  <si>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</si>
  <si>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</si>
  <si>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</si>
  <si>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</si>
  <si>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</si>
  <si>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</si>
  <si>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</si>
  <si>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</si>
  <si>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</si>
  <si>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</si>
  <si>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</si>
  <si>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</si>
  <si>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</si>
  <si>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</si>
  <si>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</si>
  <si>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</si>
  <si>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</si>
  <si>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</si>
  <si>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</si>
  <si>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</si>
  <si>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</si>
  <si>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</si>
  <si>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</si>
  <si>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</si>
  <si>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</si>
  <si>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</si>
  <si>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</si>
  <si>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</si>
  <si>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</si>
  <si>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</si>
  <si>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</si>
  <si>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</si>
  <si>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</si>
  <si>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</si>
  <si>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</si>
  <si>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</si>
  <si>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</si>
  <si>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</si>
  <si>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</si>
  <si>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</si>
  <si>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</si>
  <si>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</si>
  <si>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</si>
  <si>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</si>
  <si>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</si>
  <si>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</si>
  <si>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</si>
  <si>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</si>
  <si>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</si>
  <si>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</si>
  <si>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</si>
  <si>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</si>
  <si>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</si>
  <si>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</si>
  <si>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</si>
  <si>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</si>
  <si>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</si>
  <si>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</si>
  <si>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</si>
  <si>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</si>
  <si>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</si>
  <si>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</si>
  <si>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</si>
  <si>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</si>
  <si>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</si>
  <si>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</si>
  <si>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</si>
  <si>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</si>
  <si>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</si>
  <si>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</si>
  <si>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</si>
  <si>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</si>
  <si>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</si>
  <si>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</si>
  <si>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</si>
  <si>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</si>
  <si>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</si>
  <si>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</si>
  <si>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</si>
  <si>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</si>
  <si>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</si>
  <si>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</si>
  <si>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</si>
  <si>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</si>
  <si>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</si>
  <si>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</si>
  <si>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</si>
  <si>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</si>
  <si>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</si>
  <si>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</si>
  <si>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</si>
  <si>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</si>
  <si>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</si>
  <si>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</si>
  <si>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</si>
  <si>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</si>
  <si>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</si>
  <si>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</si>
  <si>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</si>
  <si>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</si>
  <si>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</si>
  <si>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</si>
  <si>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</si>
  <si>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</si>
  <si>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</si>
  <si>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</si>
  <si>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</si>
  <si>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</si>
  <si>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</si>
  <si>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</si>
  <si>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</si>
  <si>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</si>
  <si>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</si>
  <si>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</si>
  <si>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</si>
  <si>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</si>
  <si>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</si>
  <si>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</si>
  <si>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</si>
  <si>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</si>
  <si>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</si>
  <si>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</si>
  <si>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</si>
  <si>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</si>
  <si>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</si>
  <si>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</si>
  <si>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</si>
  <si>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</si>
  <si>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</si>
  <si>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</si>
  <si>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</si>
  <si>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</si>
  <si>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</si>
  <si>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</si>
  <si>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</si>
  <si>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</si>
  <si>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</si>
  <si>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</si>
  <si>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</si>
  <si>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</si>
  <si>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</si>
  <si>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</si>
  <si>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</si>
  <si>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</si>
  <si>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</si>
  <si>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</si>
  <si>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</si>
  <si>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</si>
  <si>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</si>
  <si>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</si>
  <si>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</si>
  <si>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</si>
  <si>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</si>
  <si>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</si>
  <si>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</si>
  <si>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</si>
  <si>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</si>
  <si>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</si>
  <si>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</si>
  <si>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</si>
  <si>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</si>
  <si>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</si>
  <si>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</si>
  <si>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</si>
  <si>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</si>
  <si>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</si>
  <si>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</si>
  <si>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</si>
  <si>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</si>
  <si>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</si>
  <si>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</si>
  <si>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</si>
  <si>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</si>
  <si>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</si>
  <si>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</si>
  <si>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</si>
  <si>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</si>
  <si>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</si>
  <si>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</si>
  <si>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</si>
  <si>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</si>
  <si>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</si>
  <si>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</si>
  <si>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</si>
  <si>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</si>
  <si>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</si>
  <si>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</si>
  <si>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</si>
  <si>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</si>
  <si>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</si>
  <si>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</si>
  <si>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</si>
  <si>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</si>
  <si>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</si>
  <si>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</si>
  <si>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</si>
  <si>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</si>
  <si>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</si>
  <si>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</si>
  <si>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</si>
  <si>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</si>
  <si>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</si>
  <si>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</si>
  <si>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</si>
  <si>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</si>
  <si>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</si>
  <si>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</si>
  <si>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</si>
  <si>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</si>
  <si>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</si>
  <si>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</si>
  <si>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</si>
  <si>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</si>
  <si>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</si>
  <si>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</si>
  <si>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</si>
  <si>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</si>
  <si>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</si>
  <si>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</si>
  <si>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</si>
  <si>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</si>
  <si>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</si>
  <si>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</si>
  <si>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</si>
  <si>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</si>
  <si>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</si>
  <si>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</si>
  <si>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</si>
  <si>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</si>
  <si>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</si>
  <si>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</si>
  <si>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</si>
  <si>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</si>
  <si>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</si>
  <si>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</si>
  <si>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</si>
  <si>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</si>
  <si>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</si>
  <si>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</si>
  <si>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</si>
  <si>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</si>
  <si>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</si>
  <si>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</si>
  <si>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</si>
  <si>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</si>
  <si>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</si>
  <si>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</si>
  <si>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</si>
  <si>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</si>
  <si>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</si>
  <si>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</si>
  <si>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</si>
  <si>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</si>
  <si>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</si>
  <si>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</si>
  <si>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</si>
  <si>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</si>
  <si>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</si>
  <si>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</si>
  <si>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</si>
  <si>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</si>
  <si>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</si>
  <si>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</si>
  <si>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</si>
  <si>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</si>
  <si>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</si>
  <si>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</si>
  <si>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</si>
  <si>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</si>
  <si>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</si>
  <si>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</si>
  <si>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</si>
  <si>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</si>
  <si>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</si>
  <si>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</si>
  <si>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</si>
  <si>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</si>
  <si>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</si>
  <si>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</si>
  <si>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</si>
  <si>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</si>
  <si>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</si>
  <si>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</si>
  <si>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</si>
  <si>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</si>
  <si>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</si>
  <si>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</si>
  <si>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</si>
  <si>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</si>
  <si>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</si>
  <si>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</si>
  <si>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</si>
  <si>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</si>
  <si>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</si>
  <si>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</si>
  <si>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</si>
  <si>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</si>
  <si>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</si>
  <si>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</si>
  <si>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</si>
  <si>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</si>
  <si>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</si>
  <si>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</si>
  <si>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</si>
  <si>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</si>
  <si>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</si>
  <si>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</si>
  <si>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</si>
  <si>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</si>
  <si>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</si>
  <si>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</si>
  <si>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</si>
  <si>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</si>
  <si>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</si>
  <si>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</si>
  <si>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</si>
  <si>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</si>
  <si>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</si>
  <si>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</si>
  <si>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</si>
  <si>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</si>
  <si>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</si>
  <si>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</si>
  <si>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</si>
  <si>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</si>
  <si>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</si>
  <si>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</si>
  <si>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</si>
  <si>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</si>
  <si>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</si>
  <si>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</si>
  <si>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</si>
  <si>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</si>
  <si>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</si>
  <si>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</si>
  <si>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</si>
  <si>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</si>
  <si>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</si>
  <si>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</si>
  <si>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</si>
  <si>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</si>
  <si>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</si>
  <si>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</si>
  <si>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</si>
  <si>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</si>
  <si>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</si>
  <si>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</si>
  <si>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</si>
  <si>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</si>
  <si>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</si>
  <si>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</si>
  <si>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</si>
  <si>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</si>
  <si>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</si>
  <si>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</si>
  <si>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</si>
  <si>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</si>
  <si>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</si>
  <si>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</si>
  <si>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</si>
  <si>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</si>
  <si>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</si>
  <si>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</si>
  <si>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</si>
  <si>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</si>
  <si>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</si>
  <si>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</si>
  <si>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</si>
  <si>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</si>
  <si>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</si>
  <si>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</si>
  <si>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</si>
  <si>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</si>
  <si>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</si>
  <si>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</si>
  <si>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</si>
  <si>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</si>
  <si>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</si>
  <si>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</si>
  <si>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</si>
  <si>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</si>
  <si>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</si>
  <si>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</si>
  <si>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</si>
  <si>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</si>
  <si>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</si>
  <si>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</si>
  <si>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</si>
  <si>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</si>
  <si>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</si>
  <si>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</si>
  <si>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</si>
  <si>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</si>
  <si>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</si>
  <si>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</si>
  <si>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</si>
  <si>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</si>
  <si>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</si>
  <si>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</si>
  <si>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</si>
  <si>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</si>
  <si>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</si>
  <si>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</si>
  <si>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</si>
  <si>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</si>
  <si>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</si>
  <si>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</si>
  <si>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</si>
  <si>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</si>
  <si>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</si>
  <si>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</si>
  <si>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</si>
  <si>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</si>
  <si>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</si>
  <si>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</si>
  <si>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</si>
  <si>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</si>
  <si>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</si>
  <si>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</si>
  <si>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</si>
  <si>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</si>
  <si>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</si>
  <si>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</si>
  <si>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</si>
  <si>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</si>
  <si>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</si>
  <si>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</si>
  <si>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</si>
  <si>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</si>
  <si>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</si>
  <si>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</si>
  <si>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</si>
  <si>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</si>
  <si>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</si>
  <si>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</si>
  <si>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</si>
  <si>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</si>
  <si>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</si>
  <si>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</si>
  <si>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</si>
  <si>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</si>
  <si>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</si>
  <si>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</si>
  <si>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</si>
  <si>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</si>
  <si>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</si>
  <si>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</si>
  <si>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</si>
  <si>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</si>
  <si>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</si>
  <si>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</si>
  <si>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</si>
  <si>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</si>
  <si>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</si>
  <si>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</si>
  <si>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</si>
  <si>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</si>
  <si>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</si>
  <si>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</si>
  <si>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</si>
  <si>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</si>
  <si>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</si>
  <si>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</si>
  <si>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</si>
  <si>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</si>
  <si>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</si>
  <si>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</si>
  <si>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</si>
  <si>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</si>
  <si>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</si>
  <si>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</si>
  <si>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</si>
  <si>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</si>
  <si>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</si>
  <si>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</si>
  <si>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</si>
  <si>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</si>
  <si>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</si>
  <si>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</si>
  <si>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</si>
  <si>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</si>
  <si>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</si>
  <si>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</si>
  <si>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</si>
  <si>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</si>
  <si>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</si>
  <si>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</si>
  <si>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</si>
  <si>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</si>
  <si>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</si>
  <si>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</si>
  <si>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</si>
  <si>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</si>
  <si>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</si>
  <si>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</si>
  <si>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</si>
  <si>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</si>
  <si>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</si>
  <si>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</si>
  <si>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</si>
  <si>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</si>
  <si>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</si>
  <si>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</si>
  <si>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</si>
  <si>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</si>
  <si>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</si>
  <si>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</si>
  <si>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</si>
  <si>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</si>
  <si>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</si>
  <si>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</si>
  <si>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</si>
  <si>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</si>
  <si>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</si>
  <si>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</si>
  <si>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</si>
  <si>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</si>
  <si>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</si>
  <si>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</si>
  <si>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</si>
  <si>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</si>
  <si>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</si>
  <si>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</si>
  <si>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</si>
  <si>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</si>
  <si>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</si>
  <si>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</si>
  <si>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</si>
  <si>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</si>
  <si>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</si>
  <si>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</si>
  <si>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</si>
  <si>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</si>
  <si>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</si>
  <si>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</si>
  <si>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</si>
  <si>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</si>
  <si>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</si>
  <si>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</si>
  <si>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</si>
  <si>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</si>
  <si>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</si>
  <si>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</si>
  <si>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</si>
  <si>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</si>
  <si>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</si>
  <si>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</si>
  <si>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</si>
  <si>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</si>
  <si>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</si>
  <si>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</si>
  <si>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</si>
  <si>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</si>
  <si>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</si>
  <si>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</si>
  <si>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</si>
  <si>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</si>
  <si>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</si>
  <si>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</si>
  <si>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</si>
  <si>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</si>
  <si>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</si>
  <si>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</si>
  <si>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</si>
  <si>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</si>
  <si>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</si>
  <si>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</si>
  <si>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</si>
  <si>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</si>
  <si>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</si>
  <si>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</si>
  <si>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</si>
  <si>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</si>
  <si>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</si>
  <si>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</si>
  <si>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</si>
  <si>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</si>
  <si>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</si>
  <si>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</si>
  <si>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</si>
  <si>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</si>
  <si>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</si>
  <si>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</si>
  <si>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</si>
  <si>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</si>
  <si>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</si>
  <si>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</si>
  <si>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</si>
  <si>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</si>
  <si>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</si>
  <si>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</si>
  <si>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</si>
  <si>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</si>
  <si>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</si>
  <si>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</si>
  <si>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</si>
  <si>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</si>
  <si>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</si>
  <si>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</si>
  <si>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</si>
  <si>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</si>
  <si>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</si>
  <si>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</si>
  <si>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</si>
  <si>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</si>
  <si>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</si>
  <si>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</si>
  <si>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</si>
  <si>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</si>
  <si>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</si>
  <si>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</si>
  <si>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</si>
  <si>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</si>
  <si>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</si>
  <si>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</si>
  <si>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</si>
  <si>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</si>
  <si>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</si>
  <si>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</si>
  <si>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</si>
  <si>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</si>
  <si>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</si>
  <si>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</si>
  <si>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</si>
  <si>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</si>
  <si>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</si>
  <si>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</si>
  <si>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</si>
  <si>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</si>
  <si>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</si>
  <si>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</si>
  <si>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</si>
  <si>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</si>
  <si>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</si>
  <si>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</si>
  <si>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</si>
  <si>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</si>
  <si>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</si>
  <si>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</si>
  <si>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</si>
  <si>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</si>
  <si>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</si>
  <si>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</si>
  <si>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</si>
  <si>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</si>
  <si>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</si>
  <si>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</si>
  <si>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</si>
  <si>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</si>
  <si>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</si>
  <si>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</si>
  <si>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</si>
  <si>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</si>
  <si>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</si>
  <si>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</si>
  <si>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</si>
  <si>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</si>
  <si>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</si>
  <si>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</si>
  <si>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</si>
  <si>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</si>
  <si>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</si>
  <si>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</si>
  <si>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</si>
  <si>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</si>
  <si>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</si>
  <si>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</si>
  <si>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</si>
  <si>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</si>
  <si>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</si>
  <si>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</si>
  <si>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</si>
  <si>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</si>
  <si>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</si>
  <si>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</si>
  <si>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</si>
  <si>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</si>
  <si>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</si>
  <si>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</si>
  <si>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</si>
  <si>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</si>
  <si>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</si>
  <si>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</si>
  <si>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</si>
  <si>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</si>
  <si>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</si>
  <si>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</si>
  <si>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</si>
  <si>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</si>
  <si>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</si>
  <si>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</si>
  <si>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</si>
  <si>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</si>
  <si>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</si>
  <si>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</si>
  <si>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</si>
  <si>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</si>
  <si>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</si>
  <si>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</si>
  <si>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</si>
  <si>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</si>
  <si>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</si>
  <si>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</si>
  <si>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</si>
  <si>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</si>
  <si>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</si>
  <si>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</si>
  <si>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</si>
  <si>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</si>
  <si>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</si>
  <si>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</si>
  <si>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</si>
  <si>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</si>
  <si>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</si>
  <si>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</si>
  <si>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</si>
  <si>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</si>
  <si>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</si>
  <si>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</si>
  <si>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</si>
  <si>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</si>
  <si>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</si>
  <si>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</si>
  <si>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</si>
  <si>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</si>
  <si>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</si>
  <si>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</si>
  <si>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</si>
  <si>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</si>
  <si>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</si>
  <si>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</si>
  <si>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</si>
  <si>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</si>
  <si>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</si>
  <si>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</si>
  <si>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</si>
  <si>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</si>
  <si>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</si>
  <si>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</si>
  <si>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</si>
  <si>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</si>
  <si>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</si>
  <si>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</si>
  <si>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</si>
  <si>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</si>
  <si>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</si>
  <si>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</si>
  <si>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</si>
  <si>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</si>
  <si>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</si>
  <si>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</si>
  <si>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</si>
  <si>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</si>
  <si>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</si>
  <si>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</si>
  <si>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</si>
  <si>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</si>
  <si>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</si>
  <si>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</si>
  <si>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</si>
  <si>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</si>
  <si>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</si>
  <si>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</si>
  <si>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</si>
  <si>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</si>
  <si>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</si>
  <si>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</si>
  <si>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</si>
  <si>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</si>
  <si>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</si>
  <si>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</si>
  <si>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</si>
  <si>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</si>
  <si>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</si>
  <si>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</si>
  <si>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</si>
  <si>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</si>
  <si>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</si>
  <si>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</si>
  <si>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</si>
  <si>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</si>
  <si>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</si>
  <si>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</si>
  <si>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</si>
  <si>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</si>
  <si>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</si>
  <si>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</si>
  <si>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</si>
  <si>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</si>
  <si>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</si>
  <si>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</si>
  <si>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</si>
  <si>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</si>
  <si>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</si>
  <si>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</si>
  <si>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</si>
  <si>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</si>
  <si>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</si>
  <si>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</si>
  <si>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</si>
  <si>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</si>
  <si>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</si>
  <si>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</si>
  <si>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</si>
  <si>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</si>
  <si>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</si>
  <si>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</si>
  <si>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</si>
  <si>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</si>
  <si>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</si>
  <si>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</si>
  <si>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</si>
  <si>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</si>
  <si>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</si>
  <si>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</si>
  <si>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</si>
  <si>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</si>
  <si>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</si>
  <si>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</si>
  <si>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</si>
  <si>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</si>
  <si>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</si>
  <si>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</si>
  <si>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</si>
  <si>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</si>
  <si>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</si>
  <si>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</si>
  <si>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</si>
  <si>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</si>
  <si>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</si>
  <si>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</si>
  <si>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</si>
  <si>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</si>
  <si>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</si>
  <si>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</si>
  <si>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</si>
  <si>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</si>
  <si>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</si>
  <si>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</si>
  <si>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</si>
  <si>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</si>
  <si>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</si>
  <si>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</si>
  <si>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</si>
  <si>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</si>
  <si>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</si>
  <si>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</si>
  <si>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</si>
  <si>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</si>
  <si>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</si>
  <si>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</si>
  <si>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</si>
  <si>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</si>
  <si>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</si>
  <si>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</si>
  <si>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</si>
  <si>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</si>
  <si>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</si>
  <si>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</si>
  <si>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</si>
  <si>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</si>
  <si>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</si>
  <si>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</si>
  <si>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</si>
  <si>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</si>
  <si>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</si>
  <si>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</si>
  <si>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</si>
  <si>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</si>
  <si>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</si>
  <si>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</si>
  <si>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</si>
  <si>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</si>
  <si>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</si>
  <si>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</si>
  <si>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</si>
  <si>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</si>
  <si>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</si>
  <si>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</si>
  <si>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</si>
  <si>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</si>
  <si>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</si>
  <si>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</si>
  <si>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</si>
  <si>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</si>
  <si>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</si>
  <si>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</si>
  <si>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</si>
  <si>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</si>
  <si>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</si>
  <si>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</si>
  <si>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</si>
  <si>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</si>
  <si>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</si>
  <si>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</si>
  <si>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</si>
  <si>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</si>
  <si>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</si>
  <si>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</si>
  <si>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</si>
  <si>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</si>
  <si>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</si>
  <si>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</si>
  <si>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</si>
  <si>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</si>
  <si>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</si>
  <si>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</si>
  <si>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</si>
  <si>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</si>
  <si>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</si>
  <si>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</si>
  <si>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</si>
  <si>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</si>
  <si>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</si>
  <si>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</si>
  <si>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</si>
  <si>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</si>
  <si>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</si>
  <si>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</si>
  <si>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</si>
  <si>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</si>
  <si>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</si>
  <si>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</si>
  <si>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</si>
  <si>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</si>
  <si>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</si>
  <si>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</si>
  <si>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</si>
  <si>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</si>
  <si>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</si>
  <si>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</si>
  <si>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</si>
  <si>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</si>
  <si>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</si>
  <si>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</si>
  <si>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</si>
  <si>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</si>
  <si>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</si>
  <si>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</si>
  <si>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</si>
  <si>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</si>
  <si>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</si>
  <si>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</si>
  <si>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</si>
  <si>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</si>
  <si>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</si>
  <si>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</si>
  <si>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</si>
  <si>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</si>
  <si>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</si>
  <si>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</si>
  <si>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</si>
  <si>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</si>
  <si>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</si>
  <si>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</si>
  <si>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</si>
  <si>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</si>
  <si>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</si>
  <si>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</si>
  <si>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</si>
  <si>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</si>
  <si>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</si>
  <si>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</si>
  <si>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</si>
  <si>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</si>
  <si>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</si>
  <si>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</si>
  <si>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</si>
  <si>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</si>
  <si>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</si>
  <si>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</si>
  <si>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</si>
  <si>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</si>
  <si>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</si>
  <si>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</si>
  <si>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</si>
  <si>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</si>
  <si>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</si>
  <si>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</si>
  <si>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</si>
  <si>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</si>
  <si>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</si>
  <si>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</si>
  <si>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</si>
  <si>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</si>
  <si>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</si>
  <si>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</si>
  <si>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</si>
  <si>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</si>
  <si>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</si>
  <si>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</si>
  <si>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</si>
  <si>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</si>
  <si>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</si>
  <si>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</si>
  <si>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</si>
  <si>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</si>
  <si>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</si>
  <si>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</si>
  <si>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</si>
  <si>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</si>
  <si>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</si>
  <si>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</si>
  <si>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</si>
  <si>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</si>
  <si>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</si>
  <si>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</si>
  <si>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</si>
  <si>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</si>
  <si>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</si>
  <si>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</si>
  <si>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</si>
  <si>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</si>
  <si>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</si>
  <si>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</si>
  <si>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</si>
  <si>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</si>
  <si>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</si>
  <si>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</si>
  <si>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</si>
  <si>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</si>
  <si>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</si>
  <si>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</si>
  <si>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</si>
  <si>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</si>
  <si>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</si>
  <si>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</si>
  <si>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</si>
  <si>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</si>
  <si>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</si>
  <si>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</si>
  <si>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</si>
  <si>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</si>
  <si>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</si>
  <si>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</si>
  <si>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</si>
  <si>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</si>
  <si>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</si>
  <si>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</si>
  <si>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</si>
  <si>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</si>
  <si>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</si>
  <si>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</si>
  <si>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</si>
  <si>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</si>
  <si>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</si>
  <si>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</si>
  <si>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</si>
  <si>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</si>
  <si>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</si>
  <si>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</si>
  <si>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</si>
  <si>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</si>
  <si>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</si>
  <si>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</si>
  <si>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</si>
  <si>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</si>
  <si>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</si>
  <si>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</si>
  <si>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</si>
  <si>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</si>
  <si>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</si>
  <si>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</si>
  <si>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</si>
  <si>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</si>
  <si>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</si>
  <si>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</si>
  <si>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</si>
  <si>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</si>
  <si>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</si>
  <si>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</si>
  <si>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</si>
  <si>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</si>
  <si>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</si>
  <si>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</si>
  <si>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</si>
  <si>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</si>
  <si>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</si>
  <si>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</si>
  <si>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</si>
  <si>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</si>
  <si>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</si>
  <si>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</si>
  <si>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</si>
  <si>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</si>
  <si>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</si>
  <si>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</si>
  <si>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</si>
  <si>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</si>
  <si>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</si>
  <si>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</si>
  <si>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</si>
  <si>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</si>
  <si>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</si>
  <si>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</si>
  <si>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</si>
  <si>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</si>
  <si>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</si>
  <si>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</si>
  <si>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</si>
  <si>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</si>
  <si>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</si>
  <si>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</si>
  <si>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</si>
  <si>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</si>
  <si>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</si>
  <si>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</si>
  <si>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</si>
  <si>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</si>
  <si>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</si>
  <si>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</si>
  <si>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</si>
  <si>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</si>
  <si>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</si>
  <si>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</si>
  <si>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</si>
  <si>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</si>
  <si>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</si>
  <si>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</si>
  <si>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</si>
  <si>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</si>
  <si>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</si>
  <si>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</si>
  <si>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</si>
  <si>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</si>
  <si>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</si>
  <si>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</si>
  <si>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</si>
  <si>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</si>
  <si>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</si>
  <si>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</si>
  <si>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</si>
  <si>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</si>
  <si>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</si>
  <si>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</si>
  <si>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</si>
  <si>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</si>
  <si>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</si>
  <si>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</si>
  <si>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</si>
  <si>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</si>
  <si>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</si>
  <si>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</si>
  <si>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</si>
  <si>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</si>
  <si>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</si>
  <si>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</si>
  <si>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</si>
  <si>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</si>
  <si>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</si>
  <si>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</si>
  <si>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</si>
  <si>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</si>
  <si>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</si>
  <si>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</si>
  <si>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</si>
  <si>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</si>
  <si>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</si>
  <si>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</si>
  <si>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</si>
  <si>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</si>
  <si>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</si>
  <si>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</si>
  <si>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</si>
  <si>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</si>
  <si>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</si>
  <si>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</si>
  <si>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</si>
  <si>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</si>
  <si>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</si>
  <si>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</si>
  <si>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</si>
  <si>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</si>
  <si>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</si>
  <si>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</si>
  <si>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</si>
  <si>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</si>
  <si>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</si>
  <si>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</si>
  <si>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</si>
  <si>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</si>
  <si>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</si>
  <si>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</si>
  <si>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</si>
  <si>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</si>
  <si>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</si>
  <si>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</si>
  <si>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</si>
  <si>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</si>
  <si>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</si>
  <si>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</si>
  <si>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</si>
  <si>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</si>
  <si>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</si>
  <si>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</si>
  <si>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</si>
  <si>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</si>
  <si>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</si>
  <si>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</si>
  <si>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</si>
  <si>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</si>
  <si>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</si>
  <si>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</si>
  <si>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</si>
  <si>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</si>
  <si>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</si>
  <si>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</si>
  <si>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</si>
  <si>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</si>
  <si>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</si>
  <si>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</si>
  <si>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</si>
  <si>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</si>
  <si>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</si>
  <si>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</si>
  <si>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</si>
  <si>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</si>
  <si>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</si>
  <si>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</si>
  <si>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</si>
  <si>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</si>
  <si>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</si>
  <si>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</si>
  <si>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</si>
  <si>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</si>
  <si>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</si>
  <si>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</si>
  <si>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</si>
  <si>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</si>
  <si>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</si>
  <si>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</si>
  <si>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</si>
  <si>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</si>
  <si>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</si>
  <si>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</si>
  <si>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</si>
  <si>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</si>
  <si>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</si>
  <si>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</si>
  <si>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</si>
  <si>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</si>
  <si>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</si>
  <si>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</si>
  <si>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</si>
  <si>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</si>
  <si>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</si>
  <si>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</si>
  <si>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</si>
  <si>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</si>
  <si>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</si>
  <si>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</si>
  <si>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</si>
  <si>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</si>
  <si>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</si>
  <si>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</si>
  <si>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</si>
  <si>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</si>
  <si>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</si>
  <si>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</si>
  <si>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</si>
  <si>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</si>
  <si>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</si>
  <si>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</si>
  <si>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</si>
  <si>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</si>
  <si>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</si>
  <si>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</si>
  <si>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</si>
  <si>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</si>
  <si>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</si>
  <si>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</si>
  <si>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</si>
  <si>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</si>
  <si>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</si>
  <si>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</si>
  <si>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</si>
  <si>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</si>
  <si>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</si>
  <si>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</si>
  <si>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</si>
  <si>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</si>
  <si>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</si>
  <si>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</si>
  <si>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</si>
  <si>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</si>
  <si>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</si>
  <si>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</si>
  <si>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</si>
  <si>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</si>
  <si>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</si>
  <si>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</si>
  <si>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</si>
  <si>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</si>
  <si>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</si>
  <si>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</si>
  <si>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</si>
  <si>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</si>
  <si>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</si>
  <si>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</si>
  <si>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</si>
  <si>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</si>
  <si>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</si>
  <si>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</si>
  <si>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</si>
  <si>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</si>
  <si>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</si>
  <si>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</si>
  <si>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</si>
  <si>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</si>
  <si>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</si>
  <si>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</si>
  <si>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</si>
  <si>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</si>
  <si>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</si>
  <si>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</si>
  <si>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</si>
  <si>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</si>
  <si>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</si>
  <si>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</si>
  <si>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</si>
  <si>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</si>
  <si>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</si>
  <si>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</si>
  <si>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</si>
  <si>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</si>
  <si>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</si>
  <si>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</si>
  <si>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</si>
  <si>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</si>
  <si>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</si>
  <si>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</si>
  <si>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</si>
  <si>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</si>
  <si>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</si>
  <si>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</si>
  <si>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</si>
  <si>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</si>
  <si>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</si>
  <si>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</si>
  <si>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</si>
  <si>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</si>
  <si>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</si>
  <si>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</si>
  <si>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</si>
  <si>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</si>
  <si>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</si>
  <si>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</si>
  <si>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</si>
  <si>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</si>
  <si>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</si>
  <si>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</si>
  <si>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</si>
  <si>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</si>
  <si>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</si>
  <si>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</si>
  <si>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</si>
  <si>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</si>
  <si>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</si>
  <si>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</si>
  <si>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</si>
  <si>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</si>
  <si>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</si>
  <si>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</si>
  <si>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</si>
  <si>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</si>
  <si>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</si>
  <si>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</si>
  <si>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</si>
  <si>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</si>
  <si>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</si>
  <si>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</si>
  <si>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</si>
  <si>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</si>
  <si>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</si>
  <si>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</si>
  <si>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</si>
  <si>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</si>
  <si>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</si>
  <si>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</si>
  <si>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</si>
  <si>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</si>
  <si>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</si>
  <si>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</si>
  <si>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</si>
  <si>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</si>
  <si>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</si>
  <si>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</si>
  <si>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</si>
  <si>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</si>
  <si>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</si>
  <si>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</si>
  <si>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</si>
  <si>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</si>
  <si>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</si>
  <si>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</si>
  <si>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</si>
  <si>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</si>
  <si>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</si>
  <si>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</si>
  <si>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</si>
  <si>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</si>
  <si>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</si>
  <si>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</si>
  <si>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</si>
  <si>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</si>
  <si>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</si>
  <si>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</si>
  <si>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</si>
  <si>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</si>
  <si>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</si>
  <si>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</si>
  <si>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</si>
  <si>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</si>
  <si>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</si>
  <si>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</si>
  <si>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</si>
  <si>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</si>
  <si>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</si>
  <si>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</si>
  <si>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</si>
  <si>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</si>
  <si>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</si>
  <si>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</si>
  <si>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</si>
  <si>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</si>
  <si>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</si>
  <si>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</si>
  <si>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</si>
  <si>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</si>
  <si>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</si>
  <si>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</si>
  <si>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</si>
  <si>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</si>
  <si>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</si>
  <si>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</si>
  <si>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</si>
  <si>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</si>
  <si>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</si>
  <si>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</si>
  <si>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</si>
  <si>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</si>
  <si>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</si>
  <si>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</si>
  <si>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</si>
  <si>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</si>
  <si>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</si>
  <si>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</si>
  <si>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</si>
  <si>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</si>
  <si>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</si>
  <si>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</si>
  <si>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</si>
  <si>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</si>
  <si>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</si>
  <si>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</si>
  <si>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</si>
  <si>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</si>
  <si>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</si>
  <si>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</si>
  <si>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</si>
  <si>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</si>
  <si>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</si>
  <si>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</si>
  <si>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</si>
  <si>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</si>
  <si>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</si>
  <si>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</si>
  <si>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</si>
  <si>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</si>
  <si>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</si>
  <si>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</si>
  <si>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</si>
  <si>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</si>
  <si>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</si>
  <si>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</si>
  <si>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</si>
  <si>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</si>
  <si>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</si>
  <si>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</si>
  <si>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</si>
  <si>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</si>
  <si>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</si>
  <si>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</si>
  <si>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</si>
  <si>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</si>
  <si>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</si>
  <si>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</si>
  <si>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</si>
  <si>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</si>
  <si>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</si>
  <si>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</si>
  <si>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</si>
  <si>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</si>
  <si>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</si>
  <si>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</si>
  <si>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</si>
  <si>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</si>
  <si>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</si>
  <si>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</si>
  <si>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</si>
  <si>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</si>
  <si>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</si>
  <si>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</si>
  <si>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</si>
  <si>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</si>
  <si>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</si>
  <si>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</si>
  <si>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</si>
  <si>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</si>
  <si>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</si>
  <si>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</si>
  <si>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</si>
  <si>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</si>
  <si>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</si>
  <si>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</si>
  <si>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</si>
  <si>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</si>
  <si>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</si>
  <si>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</si>
  <si>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</si>
  <si>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</si>
  <si>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</si>
  <si>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</si>
  <si>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</si>
  <si>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</si>
  <si>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</si>
  <si>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</si>
  <si>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</si>
  <si>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</si>
  <si>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</si>
  <si>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</si>
  <si>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</si>
  <si>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</si>
  <si>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</si>
  <si>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</si>
  <si>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</si>
  <si>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</si>
  <si>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</si>
  <si>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</si>
  <si>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</si>
  <si>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</si>
  <si>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</si>
  <si>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</si>
  <si>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</si>
  <si>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</si>
  <si>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</si>
  <si>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</si>
  <si>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</si>
  <si>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</si>
  <si>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</si>
  <si>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</si>
  <si>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</si>
  <si>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</si>
  <si>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</si>
  <si>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</si>
  <si>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</si>
  <si>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</si>
  <si>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</si>
  <si>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</si>
  <si>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</si>
  <si>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</si>
  <si>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</si>
  <si>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</si>
  <si>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</si>
  <si>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</si>
  <si>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</si>
  <si>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</si>
  <si>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</si>
  <si>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</si>
  <si>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</si>
  <si>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</si>
  <si>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</si>
  <si>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</si>
  <si>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</si>
  <si>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</si>
  <si>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</si>
  <si>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</si>
  <si>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</si>
  <si>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</si>
  <si>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</si>
  <si>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</si>
  <si>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</si>
  <si>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</si>
  <si>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</si>
  <si>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</si>
  <si>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</si>
  <si>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</si>
  <si>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</si>
  <si>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</si>
  <si>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</si>
  <si>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</si>
  <si>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</si>
  <si>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</si>
  <si>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</si>
  <si>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</si>
  <si>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</si>
  <si>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</si>
  <si>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</si>
  <si>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</si>
  <si>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</si>
  <si>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</si>
  <si>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</si>
  <si>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</si>
  <si>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</si>
  <si>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</si>
  <si>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</si>
  <si>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</si>
  <si>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</si>
  <si>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</si>
  <si>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</si>
  <si>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</si>
  <si>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</si>
  <si>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</si>
  <si>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</si>
  <si>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</si>
  <si>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</si>
  <si>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</si>
  <si>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</si>
  <si>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</si>
  <si>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</si>
  <si>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</si>
  <si>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</si>
  <si>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</si>
  <si>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</si>
  <si>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</si>
  <si>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</si>
  <si>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</si>
  <si>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</si>
  <si>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</si>
  <si>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</si>
  <si>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</si>
  <si>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</si>
  <si>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</si>
  <si>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</si>
  <si>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</si>
  <si>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</si>
  <si>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</si>
  <si>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</si>
  <si>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</si>
  <si>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</si>
  <si>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</si>
  <si>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</si>
  <si>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</si>
  <si>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</si>
  <si>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</si>
  <si>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</si>
  <si>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</si>
  <si>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</si>
  <si>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</si>
  <si>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</si>
  <si>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</si>
  <si>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</si>
  <si>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</si>
  <si>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</si>
  <si>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</si>
  <si>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</si>
  <si>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</si>
  <si>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</si>
  <si>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</si>
  <si>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</si>
  <si>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</si>
  <si>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</si>
  <si>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</si>
  <si>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</si>
  <si>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</si>
  <si>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</si>
  <si>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</si>
  <si>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</si>
  <si>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</si>
  <si>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</si>
  <si>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</si>
  <si>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</si>
  <si>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</si>
  <si>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</si>
  <si>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</si>
  <si>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</si>
  <si>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</si>
  <si>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</si>
  <si>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</si>
  <si>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</si>
  <si>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</si>
  <si>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</si>
  <si>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</si>
  <si>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</si>
  <si>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</si>
  <si>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</si>
  <si>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</si>
  <si>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</si>
  <si>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</si>
  <si>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</si>
  <si>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</si>
  <si>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</si>
  <si>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</si>
  <si>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</si>
  <si>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</si>
  <si>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</si>
  <si>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</si>
  <si>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</si>
  <si>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</si>
  <si>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</si>
  <si>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</si>
  <si>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</si>
  <si>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</si>
  <si>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</si>
  <si>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</si>
  <si>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</si>
  <si>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</si>
  <si>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</si>
  <si>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</si>
  <si>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</si>
  <si>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</si>
  <si>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</si>
  <si>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</si>
  <si>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</si>
  <si>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</si>
  <si>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</si>
  <si>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</si>
  <si>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</si>
  <si>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</si>
  <si>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</si>
  <si>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</si>
  <si>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</si>
  <si>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</si>
  <si>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</si>
  <si>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</si>
  <si>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</si>
  <si>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</si>
  <si>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</si>
  <si>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</si>
  <si>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</si>
  <si>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</si>
  <si>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</si>
  <si>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</si>
  <si>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</si>
  <si>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</si>
  <si>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</si>
  <si>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</si>
  <si>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</si>
  <si>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</si>
  <si>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</si>
  <si>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</si>
  <si>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</si>
  <si>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</si>
  <si>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</si>
  <si>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</si>
  <si>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</si>
  <si>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</si>
  <si>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</si>
  <si>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</si>
  <si>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</si>
  <si>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</si>
  <si>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</si>
  <si>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</si>
  <si>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</si>
  <si>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</si>
  <si>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</si>
  <si>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</si>
  <si>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</si>
  <si>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</si>
  <si>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</si>
  <si>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</si>
  <si>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</si>
  <si>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</si>
  <si>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</si>
  <si>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</si>
  <si>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</si>
  <si>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</si>
  <si>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</si>
  <si>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</si>
  <si>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</si>
  <si>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</si>
  <si>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</si>
  <si>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</si>
  <si>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</si>
  <si>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</si>
  <si>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</si>
  <si>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</si>
  <si>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</si>
  <si>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</si>
  <si>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</si>
  <si>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</si>
  <si>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</si>
  <si>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</si>
  <si>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</si>
  <si>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</si>
  <si>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</si>
  <si>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</si>
  <si>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</si>
  <si>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</si>
  <si>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</si>
  <si>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</si>
  <si>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</si>
  <si>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</si>
  <si>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</si>
  <si>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</si>
  <si>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</si>
  <si>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</si>
  <si>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</si>
  <si>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</si>
  <si>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</si>
  <si>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</si>
  <si>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</si>
  <si>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</si>
  <si>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</si>
  <si>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</si>
  <si>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</si>
  <si>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</si>
  <si>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</si>
  <si>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</si>
  <si>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</si>
  <si>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</si>
  <si>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</si>
  <si>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</si>
  <si>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</si>
  <si>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</si>
  <si>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</si>
  <si>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</si>
  <si>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</si>
  <si>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</si>
  <si>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</si>
  <si>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</si>
  <si>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</si>
  <si>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</si>
  <si>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</si>
  <si>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</si>
  <si>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</si>
  <si>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</si>
  <si>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</si>
  <si>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</si>
  <si>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</si>
  <si>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</si>
  <si>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</si>
  <si>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</si>
  <si>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</si>
  <si>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</si>
  <si>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</si>
  <si>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</si>
  <si>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</si>
  <si>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</si>
  <si>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</si>
  <si>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</si>
  <si>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</si>
  <si>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</si>
  <si>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</si>
  <si>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</si>
  <si>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</si>
  <si>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</si>
  <si>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</si>
  <si>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</si>
  <si>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</si>
  <si>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</si>
  <si>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</si>
  <si>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</si>
  <si>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</si>
  <si>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</si>
  <si>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</si>
  <si>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</si>
  <si>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</si>
  <si>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</si>
  <si>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</si>
  <si>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</si>
  <si>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</si>
  <si>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</si>
  <si>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</si>
  <si>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</si>
  <si>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</si>
  <si>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</si>
  <si>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</si>
  <si>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</si>
  <si>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</si>
  <si>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</si>
  <si>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</si>
  <si>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</si>
  <si>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</si>
  <si>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</si>
  <si>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</si>
  <si>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</si>
  <si>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</si>
  <si>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</si>
  <si>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</si>
  <si>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</si>
  <si>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</si>
  <si>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</si>
  <si>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</si>
  <si>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</si>
  <si>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</si>
  <si>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</si>
  <si>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</si>
  <si>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</si>
  <si>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</si>
  <si>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</si>
  <si>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</si>
  <si>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</si>
  <si>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</si>
  <si>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</si>
  <si>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</si>
  <si>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</si>
  <si>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</si>
  <si>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</si>
  <si>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</si>
  <si>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</si>
  <si>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</si>
  <si>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</si>
  <si>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</si>
  <si>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</si>
  <si>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</si>
  <si>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</si>
  <si>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</si>
  <si>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</si>
  <si>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</si>
  <si>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</si>
  <si>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</si>
  <si>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</si>
  <si>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</si>
  <si>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</si>
  <si>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</si>
  <si>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</si>
  <si>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</si>
  <si>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</si>
  <si>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</si>
  <si>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</si>
  <si>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</si>
  <si>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</si>
  <si>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</si>
  <si>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</si>
  <si>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</si>
  <si>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</si>
  <si>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</si>
  <si>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</si>
  <si>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</si>
  <si>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</si>
  <si>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</si>
  <si>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</si>
  <si>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</si>
  <si>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</si>
  <si>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</si>
  <si>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</si>
  <si>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</si>
  <si>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</si>
  <si>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</si>
  <si>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</si>
  <si>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</si>
  <si>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</si>
  <si>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</si>
  <si>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</si>
  <si>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</si>
  <si>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</si>
  <si>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</si>
  <si>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</si>
  <si>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</si>
  <si>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</si>
  <si>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</si>
  <si>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</si>
  <si>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</si>
  <si>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</si>
  <si>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</si>
  <si>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</si>
  <si>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</si>
  <si>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</si>
  <si>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</si>
  <si>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</si>
  <si>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</si>
  <si>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</si>
  <si>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</si>
  <si>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</si>
  <si>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</si>
  <si>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</si>
  <si>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</si>
  <si>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</si>
  <si>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</si>
  <si>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</si>
  <si>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</si>
  <si>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</si>
  <si>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</si>
  <si>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</si>
  <si>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</si>
  <si>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</si>
  <si>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</si>
  <si>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</si>
  <si>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</si>
  <si>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</si>
  <si>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</si>
  <si>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</si>
  <si>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</si>
  <si>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</si>
  <si>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</si>
  <si>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</si>
  <si>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</si>
  <si>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</si>
  <si>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</si>
  <si>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</si>
  <si>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</si>
  <si>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</si>
  <si>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</si>
  <si>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</si>
  <si>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</si>
  <si>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</si>
  <si>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</si>
  <si>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</si>
  <si>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</si>
  <si>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</si>
  <si>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</si>
  <si>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</si>
  <si>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</si>
  <si>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</si>
  <si>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</si>
  <si>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</si>
  <si>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</si>
  <si>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</si>
  <si>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</si>
  <si>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</si>
  <si>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</si>
  <si>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</si>
  <si>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</si>
  <si>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</si>
  <si>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</si>
  <si>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</si>
  <si>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</si>
  <si>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</si>
  <si>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</si>
  <si>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</si>
  <si>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</si>
  <si>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</si>
  <si>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</si>
  <si>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</si>
  <si>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</si>
  <si>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</si>
  <si>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</si>
  <si>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</si>
  <si>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</si>
  <si>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</si>
  <si>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</si>
  <si>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</si>
  <si>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</si>
  <si>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</si>
  <si>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</si>
  <si>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</si>
  <si>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</si>
  <si>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</si>
  <si>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</si>
  <si>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</si>
  <si>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</si>
  <si>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</si>
  <si>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</si>
  <si>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</si>
  <si>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</si>
  <si>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</si>
  <si>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</si>
  <si>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</si>
  <si>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</si>
  <si>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</si>
  <si>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</si>
  <si>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</si>
  <si>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</si>
  <si>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</si>
  <si>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</si>
  <si>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</si>
  <si>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</si>
  <si>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</si>
  <si>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</si>
  <si>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</si>
  <si>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</si>
  <si>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</si>
  <si>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</si>
  <si>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</si>
  <si>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</si>
  <si>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</si>
  <si>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</si>
  <si>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</si>
  <si>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</si>
  <si>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</si>
  <si>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</si>
  <si>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</si>
  <si>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</si>
  <si>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</si>
  <si>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</si>
  <si>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</si>
  <si>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</si>
  <si>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</si>
  <si>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</si>
  <si>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</si>
  <si>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</si>
  <si>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</si>
  <si>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</si>
  <si>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</si>
  <si>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</si>
  <si>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</si>
  <si>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</si>
  <si>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</si>
  <si>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</si>
  <si>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</si>
  <si>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</si>
  <si>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</si>
  <si>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</si>
  <si>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</si>
  <si>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</si>
  <si>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</si>
  <si>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</si>
  <si>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</si>
  <si>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</si>
  <si>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</si>
  <si>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</si>
  <si>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</si>
  <si>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</si>
  <si>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</si>
  <si>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</si>
  <si>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</si>
  <si>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</si>
  <si>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</si>
  <si>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</si>
  <si>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</si>
  <si>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</si>
  <si>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</si>
  <si>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</si>
  <si>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</si>
  <si>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</si>
  <si>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</si>
  <si>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</si>
  <si>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</si>
  <si>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</si>
  <si>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</si>
  <si>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</si>
  <si>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</si>
  <si>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</si>
  <si>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</si>
  <si>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</si>
  <si>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</si>
  <si>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</si>
  <si>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</si>
  <si>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</si>
  <si>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</si>
  <si>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</si>
  <si>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</si>
  <si>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</si>
  <si>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</si>
  <si>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</si>
  <si>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</si>
  <si>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</si>
  <si>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</si>
  <si>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</si>
  <si>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</si>
  <si>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</si>
  <si>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</si>
  <si>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</si>
  <si>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</si>
  <si>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</si>
  <si>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</si>
  <si>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</si>
  <si>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</si>
  <si>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</si>
  <si>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</si>
  <si>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</si>
  <si>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</si>
  <si>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</si>
  <si>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</si>
  <si>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</si>
  <si>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</si>
  <si>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</si>
  <si>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</si>
  <si>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</si>
  <si>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</si>
  <si>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</si>
  <si>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</si>
  <si>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</si>
  <si>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</si>
  <si>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</si>
  <si>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</si>
  <si>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</si>
  <si>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</si>
  <si>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</si>
  <si>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</si>
  <si>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</si>
  <si>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</si>
  <si>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</si>
  <si>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</si>
  <si>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</si>
  <si>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</si>
  <si>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</si>
  <si>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</si>
  <si>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</si>
  <si>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</si>
  <si>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</si>
  <si>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</si>
  <si>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</si>
  <si>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</si>
  <si>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</si>
  <si>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</si>
  <si>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</si>
  <si>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</si>
  <si>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</si>
  <si>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</si>
  <si>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</si>
  <si>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</si>
  <si>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</si>
  <si>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</si>
  <si>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</si>
  <si>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</si>
  <si>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</si>
  <si>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</si>
  <si>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</si>
  <si>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</si>
  <si>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</si>
  <si>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</si>
  <si>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</si>
  <si>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</si>
  <si>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</si>
  <si>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</si>
  <si>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</si>
  <si>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</si>
  <si>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</si>
  <si>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</si>
  <si>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</si>
  <si>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</si>
  <si>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</si>
  <si>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</si>
  <si>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</si>
  <si>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</si>
  <si>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</si>
  <si>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</si>
  <si>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</si>
  <si>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</si>
  <si>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</si>
  <si>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</si>
  <si>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</si>
  <si>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</si>
  <si>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</si>
  <si>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</si>
  <si>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</si>
  <si>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</si>
  <si>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</si>
  <si>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</si>
  <si>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</si>
  <si>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</si>
  <si>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</si>
  <si>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</si>
  <si>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</si>
  <si>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</si>
  <si>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</si>
  <si>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</si>
  <si>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</si>
  <si>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</si>
  <si>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</si>
  <si>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</si>
  <si>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</si>
  <si>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</si>
  <si>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</si>
  <si>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</si>
  <si>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</si>
  <si>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</si>
  <si>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</si>
  <si>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</si>
  <si>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</si>
  <si>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</si>
  <si>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</si>
  <si>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</si>
  <si>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</si>
  <si>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</si>
  <si>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</si>
  <si>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</si>
  <si>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</si>
  <si>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</si>
  <si>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</si>
  <si>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</si>
  <si>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</si>
  <si>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</si>
  <si>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</si>
  <si>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</si>
  <si>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</si>
  <si>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</si>
  <si>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</si>
  <si>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</si>
  <si>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</si>
  <si>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</si>
  <si>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</si>
  <si>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</si>
  <si>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</si>
  <si>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</si>
  <si>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</si>
  <si>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</si>
  <si>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</si>
  <si>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</si>
  <si>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</si>
  <si>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</si>
  <si>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</si>
  <si>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</si>
  <si>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</si>
  <si>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</si>
  <si>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</si>
  <si>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</si>
  <si>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</si>
  <si>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</si>
  <si>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</si>
  <si>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</si>
  <si>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</si>
  <si>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</si>
  <si>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</si>
  <si>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</si>
  <si>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</si>
  <si>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</si>
  <si>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</si>
  <si>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</si>
  <si>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</si>
  <si>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</si>
  <si>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</si>
  <si>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</si>
  <si>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</si>
  <si>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</si>
  <si>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</si>
  <si>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</si>
  <si>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</si>
  <si>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</si>
  <si>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</si>
  <si>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</si>
  <si>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</si>
  <si>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</si>
  <si>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</si>
  <si>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</si>
  <si>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</si>
  <si>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</si>
  <si>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</si>
  <si>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</si>
  <si>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</si>
  <si>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</si>
  <si>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</si>
  <si>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</si>
  <si>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</si>
  <si>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</si>
  <si>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</si>
  <si>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</si>
  <si>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</si>
  <si>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</si>
  <si>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</si>
  <si>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</si>
  <si>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</si>
  <si>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</si>
  <si>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</si>
  <si>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</si>
  <si>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</si>
  <si>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</si>
  <si>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</si>
  <si>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</si>
  <si>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</si>
  <si>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</si>
  <si>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</si>
  <si>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</si>
  <si>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</si>
  <si>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</si>
  <si>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</si>
  <si>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</si>
  <si>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</si>
  <si>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</si>
  <si>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</si>
  <si>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</si>
  <si>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</si>
  <si>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</si>
  <si>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</si>
  <si>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</si>
  <si>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</si>
  <si>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</si>
  <si>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</si>
  <si>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</si>
  <si>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</si>
  <si>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</si>
  <si>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</si>
  <si>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</si>
  <si>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</si>
  <si>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</si>
  <si>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</si>
  <si>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</si>
  <si>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</si>
  <si>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</si>
  <si>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</si>
  <si>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</si>
  <si>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</si>
  <si>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</si>
  <si>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</si>
  <si>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</si>
  <si>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</si>
  <si>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</si>
  <si>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</si>
  <si>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</si>
  <si>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</si>
  <si>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</si>
  <si>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</si>
  <si>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</si>
  <si>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</si>
  <si>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</si>
  <si>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</si>
  <si>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</si>
  <si>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</si>
  <si>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</si>
  <si>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</si>
  <si>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</si>
  <si>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</si>
  <si>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</si>
  <si>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</si>
  <si>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</si>
  <si>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</si>
  <si>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</si>
  <si>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</si>
  <si>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</si>
  <si>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</si>
  <si>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</si>
  <si>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</si>
  <si>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</si>
  <si>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</si>
  <si>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</si>
  <si>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</si>
  <si>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</si>
  <si>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</si>
  <si>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</si>
  <si>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</si>
  <si>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</si>
  <si>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</si>
  <si>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</si>
  <si>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</si>
  <si>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</si>
  <si>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</si>
  <si>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</si>
  <si>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</si>
  <si>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</si>
  <si>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</si>
  <si>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</si>
  <si>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</si>
  <si>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</si>
  <si>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</si>
  <si>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</si>
  <si>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</si>
  <si>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</si>
  <si>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</si>
  <si>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</si>
  <si>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</si>
  <si>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</si>
  <si>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</si>
  <si>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</si>
  <si>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</si>
  <si>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</si>
  <si>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</si>
  <si>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</si>
  <si>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</si>
  <si>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</si>
  <si>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</si>
  <si>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</si>
  <si>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</si>
  <si>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</si>
  <si>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</si>
  <si>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</si>
  <si>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</si>
  <si>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</si>
  <si>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</si>
  <si>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</si>
  <si>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</si>
  <si>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</si>
  <si>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</si>
  <si>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</si>
  <si>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</si>
  <si>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</si>
  <si>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</si>
  <si>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</si>
  <si>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</si>
  <si>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</si>
  <si>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</si>
  <si>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</si>
  <si>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</si>
  <si>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</si>
  <si>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</si>
  <si>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</si>
  <si>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</si>
  <si>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</si>
  <si>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</si>
  <si>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</si>
  <si>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</si>
  <si>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</si>
  <si>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</si>
  <si>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</si>
  <si>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</si>
  <si>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</si>
  <si>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</si>
  <si>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</si>
  <si>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</si>
  <si>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</si>
  <si>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</si>
  <si>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</si>
  <si>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</si>
  <si>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</si>
  <si>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</si>
  <si>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</si>
  <si>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</si>
  <si>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</si>
  <si>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</si>
  <si>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</si>
  <si>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</si>
  <si>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</si>
  <si>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</si>
  <si>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</si>
  <si>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</si>
  <si>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</si>
  <si>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</si>
  <si>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</si>
  <si>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</si>
  <si>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</si>
  <si>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</si>
  <si>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</si>
  <si>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</si>
  <si>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</si>
  <si>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</si>
  <si>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</si>
  <si>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</si>
  <si>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</si>
  <si>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</si>
  <si>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</si>
  <si>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</si>
  <si>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</si>
  <si>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</si>
  <si>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</si>
  <si>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</si>
  <si>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</si>
  <si>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</si>
  <si>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</si>
  <si>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</si>
  <si>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</si>
  <si>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</si>
  <si>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</si>
  <si>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</si>
  <si>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</si>
  <si>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</si>
  <si>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</si>
  <si>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</si>
  <si>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</si>
  <si>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</si>
  <si>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</si>
  <si>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</si>
  <si>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</si>
  <si>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</si>
  <si>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</si>
  <si>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</si>
  <si>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</si>
  <si>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</si>
  <si>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</si>
  <si>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</si>
  <si>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</si>
  <si>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</si>
  <si>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</si>
  <si>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</si>
  <si>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</si>
  <si>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</si>
  <si>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</si>
  <si>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</si>
  <si>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</si>
  <si>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</si>
  <si>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</si>
  <si>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</si>
  <si>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</si>
  <si>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</si>
  <si>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</si>
  <si>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</si>
  <si>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</si>
  <si>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</si>
  <si>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</si>
  <si>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</si>
  <si>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</si>
  <si>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</si>
  <si>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</si>
  <si>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</si>
  <si>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</si>
  <si>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</si>
  <si>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</si>
  <si>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</si>
  <si>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</si>
  <si>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</si>
  <si>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</si>
  <si>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</si>
  <si>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</si>
  <si>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</si>
  <si>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</si>
  <si>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</si>
  <si>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</si>
  <si>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</si>
  <si>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</si>
  <si>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</si>
  <si>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</si>
  <si>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</si>
  <si>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</si>
  <si>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</si>
  <si>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</si>
  <si>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</si>
  <si>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</si>
  <si>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</si>
  <si>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</si>
  <si>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</si>
  <si>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</si>
  <si>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</si>
  <si>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</si>
  <si>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</si>
  <si>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</si>
  <si>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</si>
  <si>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</si>
  <si>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</si>
  <si>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</si>
  <si>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</si>
  <si>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</si>
  <si>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</si>
  <si>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</si>
  <si>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</si>
  <si>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</si>
  <si>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</si>
  <si>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</si>
  <si>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</si>
  <si>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</si>
  <si>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</si>
  <si>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</si>
  <si>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</si>
  <si>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</si>
  <si>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</si>
  <si>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</si>
  <si>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</si>
  <si>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</si>
  <si>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</si>
  <si>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</si>
  <si>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</si>
  <si>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</si>
  <si>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</si>
  <si>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</si>
  <si>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</si>
  <si>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</si>
  <si>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</si>
  <si>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</si>
  <si>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</si>
  <si>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</si>
  <si>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</si>
  <si>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</si>
  <si>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</si>
  <si>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</si>
  <si>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</si>
  <si>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</si>
  <si>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</si>
  <si>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</si>
  <si>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</si>
  <si>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</si>
  <si>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</si>
  <si>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</si>
  <si>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</si>
  <si>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</si>
  <si>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</si>
  <si>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</si>
  <si>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</si>
  <si>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</si>
  <si>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</si>
  <si>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</si>
  <si>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</si>
  <si>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</si>
  <si>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</si>
  <si>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</si>
  <si>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</si>
  <si>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</si>
  <si>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</si>
  <si>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</si>
  <si>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</si>
  <si>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</si>
  <si>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</si>
  <si>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</si>
  <si>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</si>
  <si>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</si>
  <si>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</si>
  <si>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</si>
  <si>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</si>
  <si>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</si>
  <si>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</si>
  <si>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</si>
  <si>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</si>
  <si>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</si>
  <si>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</si>
  <si>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</si>
  <si>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</si>
  <si>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</si>
  <si>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</si>
  <si>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</si>
  <si>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</si>
  <si>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</si>
  <si>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</si>
  <si>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</si>
  <si>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</si>
  <si>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</si>
  <si>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</si>
  <si>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</si>
  <si>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</si>
  <si>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</si>
  <si>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</si>
  <si>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</si>
  <si>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</si>
  <si>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</si>
  <si>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</si>
  <si>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</si>
  <si>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</si>
  <si>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</si>
  <si>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</si>
  <si>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</si>
  <si>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</si>
  <si>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</si>
  <si>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</si>
  <si>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</si>
  <si>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</si>
  <si>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</si>
  <si>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</si>
  <si>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</si>
  <si>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</si>
  <si>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</si>
  <si>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</si>
  <si>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</si>
  <si>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</si>
  <si>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</si>
  <si>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</si>
  <si>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</si>
  <si>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</si>
  <si>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</si>
  <si>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</si>
  <si>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</si>
  <si>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</si>
  <si>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</si>
  <si>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</si>
  <si>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</si>
  <si>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</si>
  <si>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</si>
  <si>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</si>
  <si>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</si>
  <si>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</si>
  <si>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</si>
  <si>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</si>
  <si>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</si>
  <si>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</si>
  <si>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</si>
  <si>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</si>
  <si>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</si>
  <si>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</si>
  <si>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</si>
  <si>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</si>
  <si>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</si>
  <si>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</si>
  <si>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</si>
  <si>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</si>
  <si>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</si>
  <si>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</si>
  <si>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</si>
  <si>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</si>
  <si>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</si>
  <si>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</si>
  <si>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</si>
  <si>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</si>
  <si>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</si>
  <si>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</si>
  <si>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</si>
  <si>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</si>
  <si>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</si>
  <si>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</si>
  <si>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</si>
  <si>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</si>
  <si>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</si>
  <si>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</si>
  <si>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</si>
  <si>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</si>
  <si>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</si>
  <si>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</si>
  <si>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</si>
  <si>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</si>
  <si>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</si>
  <si>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</si>
  <si>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</si>
  <si>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</si>
  <si>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</si>
  <si>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</si>
  <si>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</si>
  <si>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</si>
  <si>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</si>
  <si>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</si>
  <si>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</si>
  <si>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</si>
  <si>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</si>
  <si>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</si>
  <si>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</si>
  <si>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</si>
  <si>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</si>
  <si>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</si>
  <si>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</si>
  <si>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</si>
  <si>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</si>
  <si>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</si>
  <si>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</si>
  <si>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</si>
  <si>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</si>
  <si>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</si>
  <si>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</si>
  <si>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</si>
  <si>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</si>
  <si>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</si>
  <si>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</si>
  <si>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</si>
  <si>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</si>
  <si>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</si>
  <si>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</si>
  <si>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</si>
  <si>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</si>
  <si>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</si>
  <si>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</si>
  <si>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</si>
  <si>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</si>
  <si>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</si>
  <si>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</si>
  <si>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</si>
  <si>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</si>
  <si>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</si>
  <si>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</si>
  <si>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</si>
  <si>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</si>
  <si>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</si>
  <si>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</si>
  <si>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</si>
  <si>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</si>
  <si>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</si>
  <si>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</si>
  <si>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</si>
  <si>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</si>
  <si>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</si>
  <si>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</si>
  <si>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</si>
  <si>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</si>
  <si>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</si>
  <si>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</si>
  <si>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</si>
  <si>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</si>
  <si>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</si>
  <si>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</si>
  <si>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</si>
  <si>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</si>
  <si>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</si>
  <si>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</si>
  <si>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</si>
  <si>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</si>
  <si>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</si>
  <si>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</si>
  <si>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</si>
  <si>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</si>
  <si>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</si>
  <si>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</si>
  <si>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</si>
  <si>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</si>
  <si>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</si>
  <si>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</si>
  <si>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</si>
  <si>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</si>
  <si>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</si>
  <si>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</si>
  <si>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</si>
  <si>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</si>
  <si>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</si>
  <si>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</si>
  <si>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</si>
  <si>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</si>
  <si>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</si>
  <si>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</si>
  <si>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</si>
  <si>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</si>
  <si>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</si>
  <si>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</si>
  <si>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</si>
  <si>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</si>
  <si>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</si>
  <si>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</si>
  <si>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</si>
  <si>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</si>
  <si>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</si>
  <si>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</si>
  <si>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</si>
  <si>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</si>
  <si>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</si>
  <si>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</si>
  <si>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</si>
  <si>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</si>
  <si>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</si>
  <si>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</si>
  <si>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</si>
  <si>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</si>
  <si>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</si>
  <si>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</si>
  <si>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</si>
  <si>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</si>
  <si>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</si>
  <si>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</si>
  <si>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</si>
  <si>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</si>
  <si>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</si>
  <si>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</si>
  <si>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</si>
  <si>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</si>
  <si>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</si>
  <si>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</si>
  <si>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</si>
  <si>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</si>
  <si>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</si>
  <si>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</si>
  <si>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</si>
  <si>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</si>
  <si>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</si>
  <si>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</si>
  <si>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</si>
  <si>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</si>
  <si>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</si>
  <si>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</si>
  <si>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</si>
  <si>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</si>
  <si>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</si>
  <si>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</si>
  <si>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</si>
  <si>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</si>
  <si>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</si>
  <si>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</si>
  <si>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</si>
  <si>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</si>
  <si>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</si>
  <si>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</si>
  <si>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</si>
  <si>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</si>
  <si>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</si>
  <si>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</si>
  <si>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</si>
  <si>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</si>
  <si>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</si>
  <si>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</si>
  <si>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</si>
  <si>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</si>
  <si>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</si>
  <si>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</si>
  <si>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</si>
  <si>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</si>
  <si>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</si>
  <si>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</si>
  <si>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</si>
  <si>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</si>
  <si>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</si>
  <si>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</si>
  <si>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</si>
  <si>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</si>
  <si>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</si>
  <si>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</si>
  <si>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</si>
  <si>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</si>
  <si>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</si>
  <si>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</si>
  <si>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</si>
  <si>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</si>
  <si>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</si>
  <si>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</si>
  <si>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</si>
  <si>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</si>
  <si>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</si>
  <si>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</si>
  <si>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</si>
  <si>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</si>
  <si>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</si>
  <si>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</si>
  <si>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</si>
  <si>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</si>
  <si>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</si>
  <si>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</si>
  <si>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</si>
  <si>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</si>
  <si>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</si>
  <si>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</si>
  <si>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</si>
  <si>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</si>
  <si>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</si>
  <si>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</si>
  <si>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</si>
  <si>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</si>
  <si>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</si>
  <si>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</si>
  <si>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</si>
  <si>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</si>
  <si>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</si>
  <si>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</si>
  <si>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</si>
  <si>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</si>
  <si>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</si>
  <si>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</si>
  <si>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</si>
  <si>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</si>
  <si>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</si>
  <si>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</si>
  <si>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</si>
  <si>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</si>
  <si>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</si>
  <si>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</si>
  <si>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</si>
  <si>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</si>
  <si>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</si>
  <si>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</si>
  <si>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</si>
  <si>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</si>
  <si>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</si>
  <si>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</si>
  <si>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</si>
  <si>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</si>
  <si>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</si>
  <si>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</si>
  <si>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</si>
  <si>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</si>
  <si>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</si>
  <si>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</si>
  <si>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</si>
  <si>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</si>
  <si>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</si>
  <si>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</si>
  <si>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</si>
  <si>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</si>
  <si>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</si>
  <si>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</si>
  <si>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</si>
  <si>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</si>
  <si>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</si>
  <si>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</si>
  <si>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</si>
  <si>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</si>
  <si>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</si>
  <si>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</si>
  <si>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</si>
  <si>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</si>
  <si>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</si>
  <si>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</si>
  <si>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</si>
  <si>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</si>
  <si>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</si>
  <si>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</si>
  <si>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</si>
  <si>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</si>
  <si>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</si>
  <si>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</si>
  <si>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</si>
  <si>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</si>
  <si>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</si>
  <si>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</si>
  <si>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</si>
  <si>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</si>
  <si>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</si>
  <si>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</si>
  <si>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</si>
  <si>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</si>
  <si>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</si>
  <si>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</si>
  <si>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</si>
  <si>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</si>
  <si>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</si>
  <si>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</si>
  <si>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</si>
  <si>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</si>
  <si>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</si>
  <si>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</si>
  <si>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</si>
  <si>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</si>
  <si>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</si>
  <si>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</si>
  <si>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</si>
  <si>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</si>
  <si>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</si>
  <si>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</si>
  <si>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</si>
  <si>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</si>
  <si>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</si>
  <si>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</si>
  <si>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</si>
  <si>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</si>
  <si>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</si>
  <si>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</si>
  <si>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</si>
  <si>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</si>
  <si>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</si>
  <si>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</si>
  <si>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</si>
  <si>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</si>
  <si>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</si>
  <si>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</si>
  <si>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</si>
  <si>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</si>
  <si>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</si>
  <si>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</si>
  <si>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</si>
  <si>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</si>
  <si>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</si>
  <si>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</si>
  <si>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</si>
  <si>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</si>
  <si>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</si>
  <si>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</si>
  <si>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</si>
  <si>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</si>
  <si>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</si>
  <si>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</si>
  <si>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</si>
  <si>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</si>
  <si>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</si>
  <si>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</si>
  <si>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</si>
  <si>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</si>
  <si>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</si>
  <si>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</si>
  <si>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</si>
  <si>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</si>
  <si>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</si>
  <si>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</si>
  <si>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</si>
  <si>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</si>
  <si>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</si>
  <si>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</si>
  <si>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</si>
  <si>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</si>
  <si>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</si>
  <si>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</si>
  <si>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</si>
  <si>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</si>
  <si>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</si>
  <si>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</si>
  <si>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</si>
  <si>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</si>
  <si>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</si>
  <si>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</si>
  <si>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</si>
  <si>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</si>
  <si>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</si>
  <si>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</si>
  <si>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</si>
  <si>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</si>
  <si>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</si>
  <si>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</si>
  <si>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</si>
  <si>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</si>
  <si>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</si>
  <si>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</si>
  <si>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</si>
  <si>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</si>
  <si>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</si>
  <si>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</si>
  <si>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</si>
  <si>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</si>
  <si>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</si>
  <si>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</si>
  <si>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</si>
  <si>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</si>
  <si>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</si>
  <si>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</si>
  <si>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</si>
  <si>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</si>
  <si>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</si>
  <si>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</si>
  <si>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</si>
  <si>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</si>
  <si>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</si>
  <si>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</si>
  <si>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</si>
  <si>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</si>
  <si>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</si>
  <si>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</si>
  <si>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</si>
  <si>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</si>
  <si>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</si>
  <si>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</si>
  <si>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</si>
  <si>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</si>
  <si>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</si>
  <si>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</si>
  <si>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</si>
  <si>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</si>
  <si>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</si>
  <si>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</si>
  <si>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</si>
  <si>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</si>
  <si>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</si>
  <si>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</si>
  <si>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</si>
  <si>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</si>
  <si>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</si>
  <si>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</si>
  <si>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</si>
  <si>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</si>
  <si>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</si>
  <si>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</si>
  <si>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</si>
  <si>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</si>
  <si>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</si>
  <si>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</si>
  <si>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</si>
  <si>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</si>
  <si>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</si>
  <si>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</si>
  <si>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</si>
  <si>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</si>
  <si>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</si>
  <si>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</si>
  <si>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</si>
  <si>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</si>
  <si>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</si>
  <si>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</si>
  <si>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</si>
  <si>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</si>
  <si>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</si>
  <si>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</si>
  <si>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</si>
  <si>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</si>
  <si>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</si>
  <si>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</si>
  <si>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</si>
  <si>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</si>
  <si>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</si>
  <si>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</si>
  <si>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</si>
  <si>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</si>
  <si>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</si>
  <si>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</si>
  <si>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</si>
  <si>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</si>
  <si>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</si>
  <si>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</si>
  <si>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</si>
  <si>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</si>
  <si>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</si>
  <si>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</si>
  <si>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</si>
  <si>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</si>
  <si>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</si>
  <si>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</si>
  <si>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</si>
  <si>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</si>
  <si>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</si>
  <si>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</si>
  <si>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</si>
  <si>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</si>
  <si>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</si>
  <si>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</si>
  <si>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</si>
  <si>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</si>
  <si>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</si>
  <si>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</si>
  <si>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</si>
  <si>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</si>
  <si>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</si>
  <si>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</si>
  <si>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</si>
  <si>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</si>
  <si>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</si>
  <si>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</si>
  <si>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</si>
  <si>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</si>
  <si>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</si>
  <si>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</si>
  <si>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</si>
  <si>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</si>
  <si>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</si>
  <si>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</si>
  <si>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</si>
  <si>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</si>
  <si>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</si>
  <si>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</si>
  <si>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</si>
  <si>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</si>
  <si>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</si>
  <si>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</si>
  <si>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</si>
  <si>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</si>
  <si>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</si>
  <si>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</si>
  <si>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</si>
  <si>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</si>
  <si>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</si>
  <si>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</si>
  <si>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</si>
  <si>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</si>
  <si>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</si>
  <si>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</si>
  <si>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</si>
  <si>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</si>
  <si>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</si>
  <si>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</si>
  <si>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</si>
  <si>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</si>
  <si>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</si>
  <si>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</si>
  <si>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</si>
  <si>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</si>
  <si>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</si>
  <si>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</si>
  <si>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</si>
  <si>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</si>
  <si>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</si>
  <si>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</si>
  <si>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</si>
  <si>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</si>
  <si>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</si>
  <si>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</si>
  <si>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</si>
  <si>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</si>
  <si>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</si>
  <si>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</si>
  <si>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</si>
  <si>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</si>
  <si>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</si>
  <si>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</si>
  <si>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</si>
  <si>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</si>
  <si>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</si>
  <si>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</si>
  <si>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</si>
  <si>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</si>
  <si>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</si>
  <si>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</si>
  <si>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</si>
  <si>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</si>
  <si>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</si>
  <si>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</si>
  <si>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</si>
  <si>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</si>
  <si>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</si>
  <si>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</si>
  <si>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</si>
  <si>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</si>
  <si>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</si>
  <si>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</si>
  <si>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</si>
  <si>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</si>
  <si>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</si>
  <si>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</si>
  <si>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</si>
  <si>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</si>
  <si>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</si>
  <si>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</si>
  <si>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</si>
  <si>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</si>
  <si>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</si>
  <si>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</si>
  <si>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</si>
  <si>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</si>
  <si>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</si>
  <si>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</si>
  <si>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</si>
  <si>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</si>
  <si>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</si>
  <si>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</si>
  <si>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</si>
  <si>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</si>
  <si>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</si>
  <si>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</si>
  <si>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</si>
  <si>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</si>
  <si>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</si>
  <si>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</si>
  <si>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</si>
  <si>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</si>
  <si>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</si>
  <si>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</si>
  <si>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</si>
  <si>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</si>
  <si>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</si>
  <si>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</si>
  <si>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</si>
  <si>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</si>
  <si>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</si>
  <si>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</si>
  <si>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</si>
  <si>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</si>
  <si>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</si>
  <si>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</si>
  <si>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</si>
  <si>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</si>
  <si>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</si>
  <si>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</si>
  <si>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</si>
  <si>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</si>
  <si>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</si>
  <si>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</si>
  <si>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</si>
  <si>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</si>
  <si>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</si>
  <si>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</si>
  <si>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</si>
  <si>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</si>
  <si>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</si>
  <si>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</si>
  <si>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</si>
  <si>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</si>
  <si>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</si>
  <si>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</si>
  <si>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</si>
  <si>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</si>
  <si>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</si>
  <si>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</si>
  <si>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</si>
  <si>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</si>
  <si>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</si>
  <si>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</si>
  <si>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</si>
  <si>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</si>
  <si>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</si>
  <si>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</si>
  <si>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</si>
  <si>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</si>
  <si>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</si>
  <si>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</si>
  <si>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</si>
  <si>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</si>
  <si>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</si>
  <si>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</si>
  <si>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</si>
  <si>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</si>
  <si>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</si>
  <si>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</si>
  <si>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</si>
  <si>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</si>
  <si>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</si>
  <si>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</si>
  <si>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</si>
  <si>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</si>
  <si>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</si>
  <si>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</si>
  <si>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</si>
  <si>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</si>
  <si>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</si>
  <si>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</si>
  <si>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</si>
  <si>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</si>
  <si>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</si>
  <si>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</si>
  <si>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</si>
  <si>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</si>
  <si>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</si>
  <si>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</si>
  <si>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</si>
  <si>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</si>
  <si>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</si>
  <si>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</si>
  <si>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</si>
  <si>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</si>
  <si>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</si>
  <si>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</si>
  <si>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</si>
  <si>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</si>
  <si>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</si>
  <si>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</si>
  <si>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</si>
  <si>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</si>
  <si>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</si>
  <si>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</si>
  <si>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</si>
  <si>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</si>
  <si>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</si>
  <si>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</si>
  <si>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</si>
  <si>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</si>
  <si>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</si>
  <si>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</si>
  <si>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</si>
  <si>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</si>
  <si>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</si>
  <si>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</si>
  <si>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</si>
  <si>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</si>
  <si>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</si>
  <si>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</si>
  <si>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</si>
  <si>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</si>
  <si>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</si>
  <si>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</si>
  <si>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</si>
  <si>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</si>
  <si>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</si>
  <si>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</si>
  <si>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</si>
  <si>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</si>
  <si>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</si>
  <si>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</si>
  <si>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</si>
  <si>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</si>
  <si>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</si>
  <si>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</si>
  <si>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</si>
  <si>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</si>
  <si>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</si>
  <si>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</si>
  <si>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</si>
  <si>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</si>
  <si>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</si>
  <si>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</si>
  <si>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</si>
  <si>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</si>
  <si>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</si>
  <si>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</si>
  <si>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</si>
  <si>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</si>
  <si>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</si>
  <si>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</si>
  <si>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</si>
  <si>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</si>
  <si>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</si>
  <si>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</si>
  <si>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</si>
  <si>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</si>
  <si>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</si>
  <si>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</si>
  <si>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</si>
  <si>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</si>
  <si>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</si>
  <si>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</si>
  <si>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</si>
  <si>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</si>
  <si>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</si>
  <si>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</si>
  <si>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</si>
  <si>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</si>
  <si>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</si>
  <si>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</si>
  <si>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</si>
  <si>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</si>
  <si>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</si>
  <si>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</si>
  <si>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</si>
  <si>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</si>
  <si>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</si>
  <si>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</si>
  <si>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</si>
  <si>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</si>
  <si>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</si>
  <si>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</si>
  <si>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</si>
  <si>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</si>
  <si>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</si>
  <si>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</si>
  <si>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</si>
  <si>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</si>
  <si>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</si>
  <si>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</si>
  <si>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</si>
  <si>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</si>
  <si>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</si>
  <si>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</si>
  <si>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</si>
  <si>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</si>
  <si>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</si>
  <si>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</si>
  <si>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</si>
  <si>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</si>
  <si>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</si>
  <si>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</si>
  <si>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</si>
  <si>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</si>
  <si>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</si>
  <si>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</si>
  <si>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</si>
  <si>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</si>
  <si>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</si>
  <si>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</si>
  <si>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</si>
  <si>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</si>
  <si>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</si>
  <si>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</si>
  <si>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</si>
  <si>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</si>
  <si>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</si>
  <si>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</si>
  <si>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</si>
  <si>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</si>
  <si>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</si>
  <si>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</si>
  <si>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</si>
  <si>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</si>
  <si>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</si>
  <si>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</si>
  <si>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</si>
  <si>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</si>
  <si>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</si>
  <si>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</si>
  <si>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</si>
  <si>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</si>
  <si>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</si>
  <si>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</si>
  <si>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</si>
  <si>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</si>
  <si>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</si>
  <si>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</si>
  <si>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</si>
  <si>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</si>
  <si>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</si>
  <si>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</si>
  <si>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</si>
  <si>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</si>
  <si>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</si>
  <si>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</si>
  <si>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</si>
  <si>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</si>
  <si>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</si>
  <si>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</si>
  <si>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</si>
  <si>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</si>
  <si>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</si>
  <si>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</si>
  <si>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</si>
  <si>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</si>
  <si>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</si>
  <si>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</si>
  <si>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</si>
  <si>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</si>
  <si>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</si>
  <si>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</si>
  <si>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</si>
  <si>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</si>
  <si>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</si>
  <si>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</si>
  <si>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</si>
  <si>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</si>
  <si>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</si>
  <si>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</si>
  <si>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</si>
  <si>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</si>
  <si>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</si>
  <si>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</si>
  <si>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</si>
  <si>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</si>
  <si>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</si>
  <si>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</si>
  <si>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</si>
  <si>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</si>
  <si>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</si>
  <si>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</si>
  <si>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</si>
  <si>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</si>
  <si>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</si>
  <si>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</si>
  <si>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</si>
  <si>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</si>
  <si>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</si>
  <si>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</si>
  <si>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</si>
  <si>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</si>
  <si>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</si>
  <si>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</si>
  <si>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</si>
  <si>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</si>
  <si>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</si>
  <si>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</si>
  <si>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</si>
  <si>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</si>
  <si>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</si>
  <si>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</si>
  <si>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</si>
  <si>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</si>
  <si>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</si>
  <si>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</si>
  <si>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</si>
  <si>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</si>
  <si>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</si>
  <si>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</si>
  <si>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</si>
  <si>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</si>
  <si>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</si>
  <si>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</si>
  <si>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</si>
  <si>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</si>
  <si>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</si>
  <si>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</si>
  <si>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</si>
  <si>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</si>
  <si>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</si>
  <si>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</si>
  <si>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</si>
  <si>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</si>
  <si>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</si>
  <si>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</si>
  <si>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</si>
  <si>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</si>
  <si>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</si>
  <si>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</si>
  <si>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</si>
  <si>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</si>
  <si>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</si>
  <si>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</si>
  <si>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</si>
  <si>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</si>
  <si>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</si>
  <si>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</si>
  <si>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</si>
  <si>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</si>
  <si>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</si>
  <si>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</si>
  <si>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</si>
  <si>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</si>
  <si>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</si>
  <si>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</si>
  <si>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</si>
  <si>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</si>
  <si>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</si>
  <si>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</si>
  <si>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</si>
  <si>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</si>
  <si>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</si>
  <si>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</si>
  <si>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</si>
  <si>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</si>
  <si>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</si>
  <si>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</si>
  <si>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</si>
  <si>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</si>
  <si>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</si>
  <si>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</si>
  <si>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</si>
  <si>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</si>
  <si>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</si>
  <si>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</si>
  <si>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</si>
  <si>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</si>
  <si>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</si>
  <si>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</si>
  <si>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</si>
  <si>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</si>
  <si>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</si>
  <si>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</si>
  <si>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</si>
  <si>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</si>
  <si>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</si>
  <si>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</si>
  <si>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</si>
  <si>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</si>
  <si>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</si>
  <si>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</si>
  <si>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</si>
  <si>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</si>
  <si>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</si>
  <si>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</si>
  <si>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</si>
  <si>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</si>
  <si>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</si>
  <si>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</si>
  <si>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</si>
  <si>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</si>
  <si>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</si>
  <si>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</si>
  <si>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</si>
  <si>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</si>
  <si>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</si>
  <si>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</si>
  <si>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</si>
  <si>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</si>
  <si>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</si>
  <si>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</si>
  <si>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</si>
  <si>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</si>
  <si>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</si>
  <si>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</si>
  <si>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</si>
  <si>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</si>
  <si>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</si>
  <si>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</si>
  <si>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</si>
  <si>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</si>
  <si>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</si>
  <si>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</si>
  <si>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</si>
  <si>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</si>
  <si>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</si>
  <si>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</si>
  <si>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</si>
  <si>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</si>
  <si>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</si>
  <si>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</si>
  <si>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</si>
  <si>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</si>
  <si>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</si>
  <si>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</si>
  <si>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</si>
  <si>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</si>
  <si>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</si>
  <si>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</si>
  <si>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</si>
  <si>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</si>
  <si>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</si>
  <si>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</si>
  <si>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</si>
  <si>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</si>
  <si>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</si>
  <si>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</si>
  <si>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</si>
  <si>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</si>
  <si>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</si>
  <si>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</si>
  <si>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</si>
  <si>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</si>
  <si>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</si>
  <si>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</si>
  <si>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</si>
  <si>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</si>
  <si>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</si>
  <si>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</si>
  <si>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</si>
  <si>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</si>
  <si>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</si>
  <si>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</si>
  <si>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</si>
  <si>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</si>
  <si>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</si>
  <si>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</si>
  <si>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</si>
  <si>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</si>
  <si>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</si>
  <si>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</si>
  <si>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</si>
  <si>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</si>
  <si>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</si>
  <si>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</si>
  <si>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</si>
  <si>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</si>
  <si>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</si>
  <si>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</si>
  <si>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</si>
  <si>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</si>
  <si>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</si>
  <si>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</si>
  <si>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</si>
  <si>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</si>
  <si>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</si>
  <si>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</si>
  <si>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</si>
  <si>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</si>
  <si>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</si>
  <si>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</si>
  <si>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</si>
  <si>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</si>
  <si>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</si>
  <si>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</si>
  <si>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</si>
  <si>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</si>
  <si>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</si>
  <si>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</si>
  <si>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</si>
  <si>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</si>
  <si>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</si>
  <si>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</si>
  <si>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</si>
  <si>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</si>
  <si>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</si>
  <si>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</si>
  <si>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</si>
  <si>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</si>
  <si>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</si>
  <si>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</si>
  <si>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</si>
  <si>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</si>
  <si>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</si>
  <si>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</si>
  <si>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</si>
  <si>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</si>
  <si>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</si>
  <si>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</si>
  <si>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</si>
  <si>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</si>
  <si>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</si>
  <si>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</si>
  <si>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</si>
  <si>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</si>
  <si>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</si>
  <si>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</si>
  <si>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</si>
  <si>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</si>
  <si>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</si>
  <si>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</si>
  <si>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</si>
  <si>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</si>
  <si>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</si>
  <si>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</si>
  <si>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</si>
  <si>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</si>
  <si>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</si>
  <si>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</si>
  <si>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</si>
  <si>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</si>
  <si>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</si>
  <si>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</si>
  <si>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</si>
  <si>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</si>
  <si>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</si>
  <si>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</si>
  <si>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</si>
  <si>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</si>
  <si>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</si>
  <si>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</si>
  <si>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</si>
  <si>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</si>
  <si>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</si>
  <si>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</si>
  <si>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</si>
  <si>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</si>
  <si>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</si>
  <si>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</si>
  <si>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</si>
  <si>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</si>
  <si>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</si>
  <si>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</si>
  <si>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</si>
  <si>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</si>
  <si>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</si>
  <si>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</si>
  <si>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</si>
  <si>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</si>
  <si>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</si>
  <si>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</si>
  <si>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</si>
  <si>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</si>
  <si>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</si>
  <si>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</si>
  <si>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</si>
  <si>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</si>
  <si>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</si>
  <si>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</si>
  <si>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</si>
  <si>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</si>
  <si>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</si>
  <si>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</si>
  <si>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</si>
  <si>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</si>
  <si>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</si>
  <si>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</si>
  <si>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</si>
  <si>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</si>
  <si>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</si>
  <si>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</si>
  <si>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</si>
  <si>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</si>
  <si>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</si>
  <si>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</si>
  <si>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</si>
  <si>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</si>
  <si>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</si>
  <si>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</si>
  <si>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</si>
  <si>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</si>
  <si>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</si>
  <si>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</si>
  <si>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</si>
  <si>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</si>
  <si>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</si>
  <si>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</si>
  <si>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</si>
  <si>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</si>
  <si>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</si>
  <si>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</si>
  <si>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</si>
  <si>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</si>
  <si>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</si>
  <si>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</si>
  <si>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</si>
  <si>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</si>
  <si>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</si>
  <si>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</si>
  <si>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</si>
  <si>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</si>
  <si>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</si>
  <si>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</si>
  <si>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</si>
  <si>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</si>
  <si>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</si>
  <si>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</si>
  <si>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</si>
  <si>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</si>
  <si>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</si>
  <si>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</si>
  <si>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</si>
  <si>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</si>
  <si>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</si>
  <si>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</si>
  <si>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</si>
  <si>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</si>
  <si>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</si>
  <si>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</si>
  <si>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</si>
  <si>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</si>
  <si>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</si>
  <si>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</si>
  <si>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</si>
  <si>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</si>
  <si>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</si>
  <si>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</si>
  <si>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</si>
  <si>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</si>
  <si>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</si>
  <si>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</si>
  <si>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</si>
  <si>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</si>
  <si>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</si>
  <si>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</si>
  <si>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</si>
  <si>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</si>
  <si>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</si>
  <si>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</si>
  <si>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</si>
  <si>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</si>
  <si>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</si>
  <si>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</si>
  <si>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</si>
  <si>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</si>
  <si>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</si>
  <si>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</si>
  <si>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</si>
  <si>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</si>
  <si>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</si>
  <si>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</si>
  <si>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</si>
  <si>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</si>
  <si>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</si>
  <si>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</si>
  <si>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</si>
  <si>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</si>
  <si>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</si>
  <si>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</si>
  <si>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</si>
  <si>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</si>
  <si>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</si>
  <si>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</si>
  <si>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</si>
  <si>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</si>
  <si>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</si>
  <si>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</si>
  <si>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</si>
  <si>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</si>
  <si>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</si>
  <si>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</si>
  <si>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</si>
  <si>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</si>
  <si>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</si>
  <si>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</si>
  <si>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</si>
  <si>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</si>
  <si>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</si>
  <si>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</si>
  <si>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</si>
  <si>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</si>
  <si>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</si>
  <si>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</si>
  <si>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</si>
  <si>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</si>
  <si>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</si>
  <si>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</si>
  <si>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</si>
  <si>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</si>
  <si>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</si>
  <si>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</si>
  <si>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</si>
  <si>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</si>
  <si>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</si>
  <si>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</si>
  <si>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</si>
  <si>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</si>
  <si>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</si>
  <si>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</si>
  <si>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</si>
  <si>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</si>
  <si>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</si>
  <si>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</si>
  <si>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</si>
  <si>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</si>
  <si>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</si>
  <si>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</si>
  <si>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</si>
  <si>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</si>
  <si>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</si>
  <si>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</si>
  <si>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</si>
  <si>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</si>
  <si>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</si>
  <si>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</si>
  <si>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</si>
  <si>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</si>
  <si>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</si>
  <si>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</si>
  <si>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</si>
  <si>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</si>
  <si>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</si>
  <si>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</si>
  <si>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</si>
  <si>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</si>
  <si>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</si>
  <si>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</si>
  <si>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</si>
  <si>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</si>
  <si>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</si>
  <si>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</si>
  <si>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</si>
  <si>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</si>
  <si>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</si>
  <si>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</si>
  <si>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</si>
  <si>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</si>
  <si>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</si>
  <si>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</si>
  <si>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</si>
  <si>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</si>
  <si>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</si>
  <si>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</si>
  <si>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</si>
  <si>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</si>
  <si>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</si>
  <si>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</si>
  <si>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</si>
  <si>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</si>
  <si>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</si>
  <si>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</si>
  <si>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</si>
  <si>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</si>
  <si>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</si>
  <si>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</si>
  <si>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</si>
  <si>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</si>
  <si>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</si>
  <si>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</si>
  <si>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</si>
  <si>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</si>
  <si>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</si>
  <si>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</si>
  <si>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</si>
  <si>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</si>
  <si>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</si>
  <si>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</si>
  <si>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</si>
  <si>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</si>
  <si>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</si>
  <si>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</si>
  <si>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</si>
  <si>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</si>
  <si>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</si>
  <si>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</si>
  <si>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</si>
  <si>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</si>
  <si>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</si>
  <si>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</si>
  <si>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</si>
  <si>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</si>
  <si>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</si>
  <si>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</si>
  <si>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</si>
  <si>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</si>
  <si>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</si>
  <si>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</si>
  <si>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</si>
  <si>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</si>
  <si>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</si>
  <si>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</si>
  <si>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</si>
  <si>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</si>
  <si>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</si>
  <si>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</si>
  <si>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</si>
  <si>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</si>
  <si>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</si>
  <si>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</si>
  <si>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</si>
  <si>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</si>
  <si>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</si>
  <si>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</si>
  <si>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</si>
  <si>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</si>
  <si>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</si>
  <si>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</si>
  <si>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</si>
  <si>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</si>
  <si>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</si>
  <si>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</si>
  <si>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</si>
  <si>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</si>
  <si>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</si>
  <si>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</si>
  <si>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</si>
  <si>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</si>
  <si>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</si>
  <si>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</si>
  <si>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</si>
  <si>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</si>
  <si>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</si>
  <si>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</si>
  <si>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</si>
  <si>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</si>
  <si>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</si>
  <si>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</si>
  <si>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</si>
  <si>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</si>
  <si>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</si>
  <si>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</si>
  <si>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</si>
  <si>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</si>
  <si>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</si>
  <si>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</si>
  <si>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</si>
  <si>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</si>
  <si>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</si>
  <si>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</si>
  <si>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</si>
  <si>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</si>
  <si>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</si>
  <si>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</si>
  <si>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</si>
  <si>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</si>
  <si>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</si>
  <si>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</si>
  <si>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</si>
  <si>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</si>
  <si>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</si>
  <si>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</si>
  <si>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</si>
  <si>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</si>
  <si>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</si>
  <si>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</si>
  <si>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</si>
  <si>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</si>
  <si>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</si>
  <si>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</si>
  <si>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</si>
  <si>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</si>
  <si>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</si>
  <si>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</si>
  <si>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</si>
  <si>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</si>
  <si>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</si>
  <si>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</si>
  <si>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</si>
  <si>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</si>
  <si>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</si>
  <si>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</si>
  <si>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</si>
  <si>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</si>
  <si>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</si>
  <si>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</si>
  <si>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</si>
  <si>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</si>
  <si>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</si>
  <si>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</si>
  <si>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</si>
  <si>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</si>
  <si>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</si>
  <si>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</si>
  <si>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</si>
  <si>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</si>
  <si>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</si>
  <si>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</si>
  <si>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</si>
  <si>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</si>
  <si>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</si>
  <si>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</si>
  <si>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</si>
  <si>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</si>
  <si>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</si>
  <si>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</si>
  <si>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</si>
  <si>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</si>
  <si>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</si>
  <si>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</si>
  <si>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</si>
  <si>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</si>
  <si>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</si>
  <si>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</si>
  <si>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</si>
  <si>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</si>
  <si>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</si>
  <si>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</si>
  <si>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</si>
  <si>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</si>
  <si>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</si>
  <si>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</si>
  <si>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</si>
  <si>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</si>
  <si>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</si>
  <si>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</si>
  <si>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</si>
  <si>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</si>
  <si>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</si>
  <si>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</si>
  <si>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</si>
  <si>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</si>
  <si>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</si>
  <si>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</si>
  <si>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</si>
  <si>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</si>
  <si>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</si>
  <si>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</si>
  <si>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</si>
  <si>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</si>
  <si>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</si>
  <si>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</si>
  <si>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</si>
  <si>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</si>
  <si>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</si>
  <si>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</si>
  <si>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</si>
  <si>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</si>
  <si>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</si>
  <si>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</si>
  <si>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</si>
  <si>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</si>
  <si>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</si>
  <si>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</si>
  <si>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</si>
  <si>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</si>
  <si>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</si>
  <si>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</si>
  <si>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</si>
  <si>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</si>
  <si>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</si>
  <si>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</si>
  <si>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</si>
  <si>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</si>
  <si>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</si>
  <si>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</si>
  <si>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</si>
  <si>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</si>
  <si>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</si>
  <si>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</si>
  <si>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</si>
  <si>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</si>
  <si>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</si>
  <si>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</si>
  <si>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</si>
  <si>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</si>
  <si>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</si>
  <si>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</si>
  <si>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</si>
  <si>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</si>
  <si>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</si>
  <si>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</si>
  <si>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</si>
  <si>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</si>
  <si>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</si>
  <si>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</si>
  <si>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</si>
  <si>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</si>
  <si>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</si>
  <si>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</si>
  <si>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</si>
  <si>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</si>
  <si>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</si>
  <si>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</si>
  <si>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</si>
  <si>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</si>
  <si>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</si>
  <si>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</si>
  <si>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</si>
  <si>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</si>
  <si>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</si>
  <si>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</si>
  <si>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</si>
  <si>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</si>
  <si>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</si>
  <si>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</si>
  <si>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</si>
  <si>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</si>
  <si>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</si>
  <si>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</si>
  <si>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</si>
  <si>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</si>
  <si>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</si>
  <si>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</si>
  <si>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</si>
  <si>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</si>
  <si>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</si>
  <si>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</si>
  <si>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</si>
  <si>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</si>
  <si>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</si>
  <si>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</si>
  <si>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</si>
  <si>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</si>
  <si>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</si>
  <si>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</si>
  <si>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</si>
  <si>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</si>
  <si>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</si>
  <si>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</si>
  <si>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</si>
  <si>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</si>
  <si>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</si>
  <si>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</si>
  <si>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</si>
  <si>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</si>
  <si>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</si>
  <si>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</si>
  <si>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</si>
  <si>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</si>
  <si>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</si>
  <si>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</si>
  <si>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</si>
  <si>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</si>
  <si>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</si>
  <si>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</si>
  <si>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</si>
  <si>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</si>
  <si>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</si>
  <si>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</si>
  <si>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</si>
  <si>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</si>
  <si>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</si>
  <si>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</si>
  <si>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</si>
  <si>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</si>
  <si>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</si>
  <si>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</si>
  <si>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</si>
  <si>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</si>
  <si>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</si>
  <si>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</si>
  <si>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</si>
  <si>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</si>
  <si>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</si>
  <si>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</si>
  <si>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</si>
  <si>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</si>
  <si>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</si>
  <si>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</si>
  <si>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</si>
  <si>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</si>
  <si>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</si>
  <si>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</si>
  <si>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</si>
  <si>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</si>
  <si>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</si>
  <si>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</si>
  <si>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</si>
  <si>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</si>
  <si>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</si>
  <si>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</si>
  <si>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</si>
  <si>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</si>
  <si>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</si>
  <si>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</si>
  <si>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</si>
  <si>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</si>
  <si>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</si>
  <si>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</si>
  <si>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</si>
  <si>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</si>
  <si>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</si>
  <si>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</si>
  <si>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</si>
  <si>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</si>
  <si>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</si>
  <si>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</si>
  <si>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</si>
  <si>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</si>
  <si>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</si>
  <si>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</si>
  <si>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</si>
  <si>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</si>
  <si>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</si>
  <si>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</si>
  <si>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</si>
  <si>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</si>
  <si>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</si>
  <si>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</si>
  <si>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</si>
  <si>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</si>
  <si>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</si>
  <si>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</si>
  <si>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</si>
  <si>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</si>
  <si>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</si>
  <si>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</si>
  <si>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</si>
  <si>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</si>
  <si>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</si>
  <si>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</si>
  <si>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</si>
  <si>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</si>
  <si>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</si>
  <si>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</si>
  <si>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</si>
  <si>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</si>
  <si>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</si>
  <si>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</si>
  <si>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</si>
  <si>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</si>
  <si>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</si>
  <si>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</si>
  <si>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</si>
  <si>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</si>
  <si>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</si>
  <si>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</si>
  <si>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</si>
  <si>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</si>
  <si>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</si>
  <si>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</si>
  <si>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</si>
  <si>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</si>
  <si>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</si>
  <si>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</si>
  <si>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</si>
  <si>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</si>
  <si>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</si>
  <si>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</si>
  <si>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</si>
  <si>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</si>
  <si>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</si>
  <si>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</si>
  <si>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</si>
  <si>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</si>
  <si>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</si>
  <si>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</si>
  <si>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</si>
  <si>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</si>
  <si>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</si>
  <si>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</si>
  <si>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</si>
  <si>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</si>
  <si>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</si>
  <si>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</si>
  <si>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</si>
  <si>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</si>
  <si>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</si>
  <si>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</si>
  <si>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</si>
  <si>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</si>
  <si>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</si>
  <si>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</si>
  <si>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</si>
  <si>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</si>
  <si>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</si>
  <si>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</si>
  <si>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</si>
  <si>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</si>
  <si>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</si>
  <si>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</si>
  <si>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</si>
  <si>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</si>
  <si>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</si>
  <si>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</si>
  <si>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</si>
  <si>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</si>
  <si>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</si>
  <si>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</si>
  <si>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</si>
  <si>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</si>
  <si>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</si>
  <si>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</si>
  <si>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</si>
  <si>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</si>
  <si>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</si>
  <si>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</si>
  <si>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</si>
  <si>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</si>
  <si>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</si>
  <si>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</si>
  <si>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</si>
  <si>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</si>
  <si>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</si>
  <si>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</si>
  <si>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</si>
  <si>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</si>
  <si>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</si>
  <si>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</si>
  <si>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</si>
  <si>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</si>
  <si>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</si>
  <si>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</si>
  <si>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</si>
  <si>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</si>
  <si>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</si>
  <si>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</si>
  <si>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</si>
  <si>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</si>
  <si>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</si>
  <si>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</si>
  <si>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</si>
  <si>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</si>
  <si>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</si>
  <si>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</si>
  <si>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</si>
  <si>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</si>
  <si>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</si>
  <si>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</si>
  <si>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</si>
  <si>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</si>
  <si>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</si>
  <si>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</si>
  <si>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</si>
  <si>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</si>
  <si>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</si>
  <si>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</si>
  <si>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</si>
  <si>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</si>
  <si>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</si>
  <si>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</si>
  <si>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</si>
  <si>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</si>
  <si>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</si>
  <si>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</si>
  <si>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</si>
  <si>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</si>
  <si>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</si>
  <si>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</si>
  <si>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</si>
  <si>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</si>
  <si>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</si>
  <si>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</si>
  <si>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</si>
  <si>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</si>
  <si>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</si>
  <si>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</si>
  <si>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</si>
  <si>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</si>
  <si>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</si>
  <si>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</si>
  <si>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</si>
  <si>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</si>
  <si>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</si>
  <si>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</si>
  <si>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</si>
  <si>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</si>
  <si>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</si>
  <si>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</si>
  <si>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</si>
  <si>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</si>
  <si>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</si>
  <si>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</si>
  <si>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</si>
  <si>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</si>
  <si>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</si>
  <si>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</si>
  <si>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</si>
  <si>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</si>
  <si>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</si>
  <si>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</si>
  <si>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</si>
  <si>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</si>
  <si>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</si>
  <si>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</si>
  <si>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</si>
  <si>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</si>
  <si>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</si>
  <si>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</si>
  <si>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</si>
  <si>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</si>
  <si>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</si>
  <si>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</si>
  <si>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</si>
  <si>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</si>
  <si>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</si>
  <si>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</si>
  <si>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</si>
  <si>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</si>
  <si>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</si>
  <si>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</si>
  <si>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</si>
  <si>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</si>
  <si>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</si>
  <si>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</si>
  <si>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</si>
  <si>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</si>
  <si>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</si>
  <si>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</si>
  <si>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</si>
  <si>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</si>
  <si>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</si>
  <si>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</si>
  <si>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</si>
  <si>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</si>
  <si>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</si>
  <si>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</si>
  <si>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</si>
  <si>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</si>
  <si>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</si>
  <si>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</si>
  <si>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</si>
  <si>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</si>
  <si>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</si>
  <si>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</si>
  <si>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</si>
  <si>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</si>
  <si>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</si>
  <si>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</si>
  <si>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</si>
  <si>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</si>
  <si>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</si>
  <si>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</si>
  <si>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</si>
  <si>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</si>
  <si>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</si>
  <si>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</si>
  <si>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</si>
  <si>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</si>
  <si>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</si>
  <si>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</si>
  <si>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</si>
  <si>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</si>
  <si>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</si>
  <si>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</si>
  <si>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</si>
  <si>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</si>
  <si>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</si>
  <si>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</si>
  <si>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</si>
  <si>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</si>
  <si>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</si>
  <si>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</si>
  <si>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</si>
  <si>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</si>
  <si>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</si>
  <si>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</si>
  <si>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</si>
  <si>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</si>
  <si>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</si>
  <si>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</si>
  <si>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</si>
  <si>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</si>
  <si>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</si>
  <si>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</si>
  <si>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</si>
  <si>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</si>
  <si>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</si>
  <si>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</si>
  <si>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</si>
  <si>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</si>
  <si>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</si>
  <si>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</si>
  <si>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</si>
  <si>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</si>
  <si>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</si>
  <si>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</si>
  <si>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</si>
  <si>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</si>
  <si>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</si>
  <si>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</si>
  <si>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</si>
  <si>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</si>
  <si>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</si>
  <si>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</si>
  <si>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</si>
  <si>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</si>
  <si>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</si>
  <si>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</si>
  <si>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</si>
  <si>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</si>
  <si>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</si>
  <si>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</si>
  <si>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</si>
  <si>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</si>
  <si>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</si>
  <si>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</si>
  <si>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</si>
  <si>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</si>
  <si>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</si>
  <si>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</si>
  <si>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</si>
  <si>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</si>
  <si>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</si>
  <si>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</si>
  <si>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</si>
  <si>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</si>
  <si>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</si>
  <si>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</si>
  <si>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</si>
  <si>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</si>
  <si>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</si>
  <si>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</si>
  <si>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</si>
  <si>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</si>
  <si>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</si>
  <si>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</si>
  <si>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</si>
  <si>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</si>
  <si>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</si>
  <si>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</si>
  <si>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</si>
  <si>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</si>
  <si>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</si>
  <si>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</si>
  <si>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</si>
  <si>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</si>
  <si>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</si>
  <si>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</si>
  <si>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</si>
  <si>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</si>
  <si>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</si>
  <si>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</si>
  <si>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</si>
  <si>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</si>
  <si>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</si>
  <si>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</si>
  <si>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</si>
  <si>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</si>
  <si>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</si>
  <si>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</si>
  <si>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</si>
  <si>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</si>
  <si>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</si>
  <si>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</si>
  <si>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</si>
  <si>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</si>
  <si>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</si>
  <si>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</si>
  <si>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</si>
  <si>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</si>
  <si>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</si>
  <si>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</si>
  <si>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</si>
  <si>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</si>
  <si>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</si>
  <si>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</si>
  <si>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</si>
  <si>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</si>
  <si>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</si>
  <si>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</si>
  <si>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</si>
  <si>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</si>
  <si>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</si>
  <si>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</si>
  <si>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</si>
  <si>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</si>
  <si>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</si>
  <si>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</si>
  <si>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</si>
  <si>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</si>
  <si>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</si>
  <si>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</si>
  <si>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</si>
  <si>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</si>
  <si>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</si>
  <si>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</si>
  <si>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</si>
  <si>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</si>
  <si>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</si>
  <si>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</si>
  <si>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</si>
  <si>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</si>
  <si>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</si>
  <si>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</si>
  <si>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</si>
  <si>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</si>
  <si>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</si>
  <si>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</si>
  <si>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</si>
  <si>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</si>
  <si>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</si>
  <si>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</si>
  <si>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</si>
  <si>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</si>
  <si>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</si>
  <si>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</si>
  <si>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</si>
  <si>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</si>
  <si>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</si>
  <si>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</si>
  <si>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</si>
  <si>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</si>
  <si>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</si>
  <si>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</si>
  <si>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</si>
  <si>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</si>
  <si>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</si>
  <si>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</si>
  <si>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</si>
  <si>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</si>
  <si>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</si>
  <si>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</si>
  <si>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</si>
  <si>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</si>
  <si>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</si>
  <si>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</si>
  <si>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</si>
  <si>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</si>
  <si>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</si>
  <si>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</si>
  <si>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</si>
  <si>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</si>
  <si>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</si>
  <si>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</si>
  <si>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</si>
  <si>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</si>
  <si>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</si>
  <si>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</si>
  <si>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</si>
  <si>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</si>
  <si>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</si>
  <si>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</si>
  <si>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</si>
  <si>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</si>
  <si>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</si>
  <si>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</si>
  <si>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</si>
  <si>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</si>
  <si>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</si>
  <si>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</si>
  <si>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</si>
  <si>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</si>
  <si>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</si>
  <si>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</si>
  <si>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</si>
  <si>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</si>
  <si>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</si>
  <si>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</si>
  <si>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</si>
  <si>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</si>
  <si>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</si>
  <si>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</si>
  <si>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</si>
  <si>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</si>
  <si>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</si>
  <si>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</si>
  <si>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</si>
  <si>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</si>
  <si>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</si>
  <si>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</si>
  <si>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</si>
  <si>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</si>
  <si>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</si>
  <si>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</si>
  <si>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</si>
  <si>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</si>
  <si>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</si>
  <si>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</si>
  <si>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</si>
  <si>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</si>
  <si>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</si>
  <si>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</si>
  <si>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</si>
  <si>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</si>
  <si>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</si>
  <si>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</si>
  <si>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</si>
  <si>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</si>
  <si>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</si>
  <si>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</si>
  <si>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</si>
  <si>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</si>
  <si>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</si>
  <si>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</si>
  <si>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</si>
  <si>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</si>
  <si>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</si>
  <si>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</si>
  <si>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</si>
  <si>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</si>
  <si>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</si>
  <si>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</si>
  <si>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</si>
  <si>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</si>
  <si>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</si>
  <si>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</si>
  <si>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</si>
  <si>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</si>
  <si>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</si>
  <si>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</si>
  <si>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</si>
  <si>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</si>
  <si>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</si>
  <si>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</si>
  <si>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</si>
  <si>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</si>
  <si>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</si>
  <si>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</si>
  <si>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</si>
  <si>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</si>
  <si>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</si>
  <si>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</si>
  <si>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</si>
  <si>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</si>
  <si>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</si>
  <si>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</si>
  <si>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</si>
  <si>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</si>
  <si>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</si>
  <si>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</si>
  <si>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</si>
  <si>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</si>
  <si>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</si>
  <si>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</si>
  <si>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</si>
  <si>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</si>
  <si>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</si>
  <si>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</si>
  <si>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</si>
  <si>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</si>
  <si>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</si>
  <si>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</si>
  <si>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</si>
  <si>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</si>
  <si>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</si>
  <si>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</si>
  <si>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</si>
  <si>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</si>
  <si>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</si>
  <si>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</si>
  <si>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</si>
  <si>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</si>
  <si>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</si>
  <si>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</si>
  <si>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</si>
  <si>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</si>
  <si>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</si>
  <si>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</si>
  <si>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</si>
  <si>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</si>
  <si>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</si>
  <si>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</si>
  <si>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</si>
  <si>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</si>
  <si>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</si>
  <si>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</si>
  <si>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</si>
  <si>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</si>
  <si>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</si>
  <si>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</si>
  <si>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</si>
  <si>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</si>
  <si>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</si>
  <si>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</si>
  <si>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</si>
  <si>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</si>
  <si>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</si>
  <si>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</si>
  <si>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</si>
  <si>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</si>
  <si>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</si>
  <si>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</si>
  <si>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</si>
  <si>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</si>
  <si>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</si>
  <si>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</si>
  <si>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</si>
  <si>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</si>
  <si>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</si>
  <si>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</si>
  <si>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</si>
  <si>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</si>
  <si>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</si>
  <si>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</si>
  <si>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</si>
  <si>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</si>
  <si>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</si>
  <si>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</si>
  <si>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</si>
  <si>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</si>
  <si>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</si>
  <si>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</si>
  <si>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</si>
  <si>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</si>
  <si>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</si>
  <si>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</si>
  <si>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</si>
  <si>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</si>
  <si>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</si>
  <si>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</si>
  <si>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</si>
  <si>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</si>
  <si>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</si>
  <si>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</si>
  <si>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</si>
  <si>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</si>
  <si>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</si>
  <si>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</si>
  <si>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</si>
  <si>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</si>
  <si>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</si>
  <si>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</si>
  <si>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</si>
  <si>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</si>
  <si>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</si>
  <si>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</si>
  <si>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</si>
  <si>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</si>
  <si>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</si>
  <si>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</si>
  <si>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</si>
  <si>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</si>
  <si>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</si>
  <si>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</si>
  <si>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</si>
  <si>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</si>
  <si>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</si>
  <si>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</si>
  <si>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</si>
  <si>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</si>
  <si>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</si>
  <si>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</si>
  <si>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</si>
  <si>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</si>
  <si>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</si>
  <si>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</si>
  <si>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</si>
  <si>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</si>
  <si>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</si>
  <si>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</si>
  <si>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</si>
  <si>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</si>
  <si>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</si>
  <si>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</si>
  <si>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</si>
  <si>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</si>
  <si>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</si>
  <si>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</si>
  <si>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</si>
  <si>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</si>
  <si>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</si>
  <si>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</si>
  <si>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</si>
  <si>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</si>
  <si>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</si>
  <si>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</si>
  <si>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</si>
  <si>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</si>
  <si>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</si>
  <si>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</si>
  <si>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</si>
  <si>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</si>
  <si>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</si>
  <si>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</si>
  <si>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</si>
  <si>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</si>
  <si>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</si>
  <si>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</si>
  <si>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</si>
  <si>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</si>
  <si>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</si>
  <si>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</si>
  <si>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</si>
  <si>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</si>
  <si>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</si>
  <si>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</si>
  <si>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</si>
  <si>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</si>
  <si>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</si>
  <si>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</si>
  <si>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</si>
  <si>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</si>
  <si>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</si>
  <si>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</si>
  <si>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</si>
  <si>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</si>
  <si>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</si>
  <si>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</si>
  <si>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</si>
  <si>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</si>
  <si>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</si>
  <si>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</si>
  <si>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</si>
  <si>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</si>
  <si>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</si>
  <si>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</si>
  <si>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</si>
  <si>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</si>
  <si>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</si>
  <si>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</si>
  <si>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</si>
  <si>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</si>
  <si>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</si>
  <si>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</si>
  <si>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</si>
  <si>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</si>
  <si>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</si>
  <si>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</si>
  <si>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</si>
  <si>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</si>
  <si>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</si>
  <si>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</si>
  <si>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</si>
  <si>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</si>
  <si>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</si>
  <si>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</si>
  <si>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</si>
  <si>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</si>
  <si>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</si>
  <si>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</si>
  <si>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</si>
  <si>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</si>
  <si>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</si>
  <si>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</si>
  <si>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</si>
  <si>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</si>
  <si>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</si>
  <si>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</si>
  <si>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</si>
  <si>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</si>
  <si>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</si>
  <si>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</si>
  <si>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</si>
  <si>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</si>
  <si>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</si>
  <si>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</si>
  <si>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</si>
  <si>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</si>
  <si>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</si>
  <si>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</si>
  <si>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</si>
  <si>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</si>
  <si>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</si>
  <si>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</si>
  <si>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</si>
  <si>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</si>
  <si>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</si>
  <si>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</si>
  <si>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</si>
  <si>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</si>
  <si>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</si>
  <si>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</si>
  <si>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</si>
  <si>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</si>
  <si>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</si>
  <si>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</si>
  <si>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</si>
  <si>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</si>
  <si>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</si>
  <si>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</si>
  <si>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</si>
  <si>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</si>
  <si>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</si>
  <si>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</si>
  <si>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</si>
  <si>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</si>
  <si>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</si>
  <si>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</si>
  <si>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</si>
  <si>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</si>
  <si>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</si>
  <si>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</si>
  <si>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</si>
  <si>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</si>
  <si>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</si>
  <si>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</si>
  <si>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</si>
  <si>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</si>
  <si>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</si>
  <si>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</si>
  <si>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</si>
  <si>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</si>
  <si>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</si>
  <si>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</si>
  <si>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</si>
  <si>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</si>
  <si>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</si>
  <si>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</si>
  <si>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</si>
  <si>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</si>
  <si>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</si>
  <si>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</si>
  <si>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</si>
  <si>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</si>
  <si>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</si>
  <si>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</si>
  <si>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</si>
  <si>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</si>
  <si>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</si>
  <si>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</si>
  <si>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</si>
  <si>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</si>
  <si>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</si>
  <si>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</si>
  <si>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</si>
  <si>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</si>
  <si>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</si>
  <si>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</si>
  <si>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</si>
  <si>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</si>
  <si>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</si>
  <si>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</si>
  <si>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</si>
  <si>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</si>
  <si>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</si>
  <si>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</si>
  <si>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</si>
  <si>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</si>
  <si>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</si>
  <si>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</si>
  <si>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</si>
  <si>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</si>
  <si>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</si>
  <si>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</si>
  <si>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</si>
  <si>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</si>
  <si>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</si>
  <si>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</si>
  <si>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</si>
  <si>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</si>
  <si>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</si>
  <si>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</si>
  <si>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</si>
  <si>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</si>
  <si>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</si>
  <si>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</si>
  <si>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</si>
  <si>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</si>
  <si>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</si>
  <si>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</si>
  <si>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</si>
  <si>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</si>
  <si>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</si>
  <si>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</si>
  <si>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</si>
  <si>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</si>
  <si>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</si>
  <si>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</si>
  <si>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</si>
  <si>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</si>
  <si>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</si>
  <si>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</si>
  <si>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</si>
  <si>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</si>
  <si>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</si>
  <si>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</si>
  <si>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</si>
  <si>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</si>
  <si>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</si>
  <si>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</si>
  <si>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</si>
  <si>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</si>
  <si>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</si>
  <si>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</si>
  <si>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</si>
  <si>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</si>
  <si>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</si>
  <si>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</si>
  <si>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</si>
  <si>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</si>
  <si>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</si>
  <si>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</si>
  <si>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</si>
  <si>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</si>
  <si>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</si>
  <si>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</si>
  <si>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</si>
  <si>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</si>
  <si>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</si>
  <si>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</si>
  <si>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</si>
  <si>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</si>
  <si>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</si>
  <si>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</si>
  <si>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</si>
  <si>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</si>
  <si>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</si>
  <si>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</si>
  <si>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</si>
  <si>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</si>
  <si>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</si>
  <si>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</si>
  <si>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</si>
  <si>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</si>
  <si>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</si>
  <si>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</si>
  <si>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</si>
  <si>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</si>
  <si>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</si>
  <si>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</si>
  <si>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</si>
  <si>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</si>
  <si>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</si>
  <si>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</si>
  <si>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</si>
  <si>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</si>
  <si>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</si>
  <si>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</si>
  <si>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</si>
  <si>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</si>
  <si>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</si>
  <si>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</si>
  <si>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</si>
  <si>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</si>
  <si>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</si>
  <si>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</si>
  <si>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</si>
  <si>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</si>
  <si>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</si>
  <si>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</si>
  <si>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</si>
  <si>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</si>
  <si>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</si>
  <si>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</si>
  <si>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</si>
  <si>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</si>
  <si>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</si>
  <si>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</si>
  <si>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</si>
  <si>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</si>
  <si>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</si>
  <si>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</si>
  <si>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</si>
  <si>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</si>
  <si>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</si>
  <si>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</si>
  <si>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</si>
  <si>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</si>
  <si>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</si>
  <si>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</si>
  <si>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</si>
  <si>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</si>
  <si>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</si>
  <si>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</si>
  <si>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</si>
  <si>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</si>
  <si>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</si>
  <si>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</si>
  <si>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</si>
  <si>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</si>
  <si>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</si>
  <si>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</si>
  <si>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</si>
  <si>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</si>
  <si>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</si>
  <si>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</si>
  <si>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</si>
  <si>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</si>
  <si>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</si>
  <si>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</si>
  <si>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</si>
  <si>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</si>
  <si>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</si>
  <si>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</si>
  <si>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</si>
  <si>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</si>
  <si>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</si>
  <si>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</si>
  <si>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</si>
  <si>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</si>
  <si>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</si>
  <si>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</si>
  <si>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</si>
  <si>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</si>
  <si>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</si>
  <si>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</si>
  <si>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</si>
  <si>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</si>
  <si>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</si>
  <si>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</si>
  <si>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</si>
  <si>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</si>
  <si>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</si>
  <si>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</si>
  <si>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</si>
  <si>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</si>
  <si>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</si>
  <si>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</si>
  <si>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</si>
  <si>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</si>
  <si>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</si>
  <si>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</si>
  <si>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</si>
  <si>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</si>
  <si>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</si>
  <si>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</si>
  <si>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</si>
  <si>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</si>
  <si>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</si>
  <si>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</si>
  <si>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</si>
  <si>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</si>
  <si>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</si>
  <si>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</si>
  <si>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</si>
  <si>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</si>
  <si>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</si>
  <si>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</si>
  <si>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</si>
  <si>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</si>
  <si>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</si>
  <si>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</si>
  <si>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</si>
  <si>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</si>
  <si>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</si>
  <si>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</si>
  <si>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</si>
  <si>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</si>
  <si>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</si>
  <si>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</si>
  <si>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</si>
  <si>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</si>
  <si>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</si>
  <si>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</si>
  <si>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</si>
  <si>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</si>
  <si>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</si>
  <si>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</si>
  <si>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</si>
  <si>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</si>
  <si>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</si>
  <si>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</si>
  <si>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</si>
  <si>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</si>
  <si>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</si>
  <si>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</si>
  <si>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</si>
  <si>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</si>
  <si>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</si>
  <si>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</si>
  <si>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</si>
  <si>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</si>
  <si>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</si>
  <si>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</si>
  <si>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</si>
  <si>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</si>
  <si>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</si>
  <si>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</si>
  <si>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</si>
  <si>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</si>
  <si>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</si>
  <si>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</si>
  <si>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</si>
  <si>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</si>
  <si>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</si>
  <si>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</si>
  <si>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</si>
  <si>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</si>
  <si>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</si>
  <si>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</si>
  <si>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</si>
  <si>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</si>
  <si>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</si>
  <si>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</si>
  <si>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</si>
  <si>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</si>
  <si>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</si>
  <si>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</si>
  <si>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</si>
  <si>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</si>
  <si>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</si>
  <si>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</si>
  <si>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</si>
  <si>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</si>
  <si>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</si>
  <si>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</si>
  <si>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</si>
  <si>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</si>
  <si>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</si>
  <si>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</si>
  <si>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</si>
  <si>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</si>
  <si>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</si>
  <si>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</si>
  <si>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</si>
  <si>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</si>
  <si>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</si>
  <si>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</si>
  <si>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</si>
  <si>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</si>
  <si>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</si>
  <si>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</si>
  <si>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</si>
  <si>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</si>
  <si>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</si>
  <si>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</si>
  <si>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</si>
  <si>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</si>
  <si>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</si>
  <si>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</si>
  <si>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</si>
  <si>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</si>
  <si>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</si>
  <si>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</si>
  <si>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</si>
  <si>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</si>
  <si>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</si>
  <si>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</si>
  <si>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</si>
  <si>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</si>
  <si>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</si>
  <si>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</si>
  <si>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</si>
  <si>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</si>
  <si>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</si>
  <si>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</si>
  <si>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</si>
  <si>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</si>
  <si>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</si>
  <si>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</si>
  <si>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</si>
  <si>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</si>
  <si>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</si>
  <si>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</si>
  <si>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</si>
  <si>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</si>
  <si>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</si>
  <si>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</si>
  <si>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</si>
  <si>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</si>
  <si>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</si>
  <si>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</si>
  <si>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</si>
  <si>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</si>
  <si>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</si>
  <si>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</si>
  <si>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</si>
  <si>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</si>
  <si>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</si>
  <si>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</si>
  <si>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</si>
  <si>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</si>
  <si>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</si>
  <si>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</si>
  <si>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</si>
  <si>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</si>
  <si>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</si>
  <si>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</si>
  <si>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</si>
  <si>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</si>
  <si>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</si>
  <si>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</si>
  <si>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</si>
  <si>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</si>
  <si>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</si>
  <si>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</si>
  <si>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</si>
  <si>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</si>
  <si>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</si>
  <si>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</si>
  <si>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</si>
  <si>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</si>
  <si>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</si>
  <si>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</si>
  <si>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</si>
  <si>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</si>
  <si>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</si>
  <si>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</si>
  <si>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</si>
  <si>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</si>
  <si>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</si>
  <si>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</si>
  <si>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</si>
  <si>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</si>
  <si>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</si>
  <si>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</si>
  <si>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</si>
  <si>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</si>
  <si>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</si>
  <si>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</si>
  <si>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</si>
  <si>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</si>
  <si>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</si>
  <si>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</si>
  <si>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</si>
  <si>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</si>
  <si>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</si>
  <si>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</si>
  <si>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</si>
  <si>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</si>
  <si>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</si>
  <si>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</si>
  <si>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</si>
  <si>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</si>
  <si>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</si>
  <si>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</si>
  <si>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</si>
  <si>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</si>
  <si>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</si>
  <si>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</si>
  <si>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</si>
  <si>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</si>
  <si>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</si>
  <si>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</si>
  <si>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</si>
  <si>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</si>
  <si>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</si>
  <si>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</si>
  <si>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</si>
  <si>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</si>
  <si>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</si>
  <si>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</si>
  <si>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</si>
  <si>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</si>
  <si>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</si>
  <si>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</si>
  <si>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</si>
  <si>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</si>
  <si>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</si>
  <si>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</si>
  <si>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</si>
  <si>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</si>
  <si>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</si>
  <si>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</si>
  <si>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</si>
  <si>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</si>
  <si>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</si>
  <si>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</si>
  <si>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</si>
  <si>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</si>
  <si>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</si>
  <si>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</si>
  <si>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</si>
  <si>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</si>
  <si>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</si>
  <si>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</si>
  <si>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</si>
  <si>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</si>
  <si>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</si>
  <si>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</si>
  <si>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</si>
  <si>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</si>
  <si>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</si>
  <si>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</si>
  <si>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</si>
  <si>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</si>
  <si>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</si>
  <si>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</si>
  <si>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</si>
  <si>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</si>
  <si>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</si>
  <si>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</si>
  <si>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</si>
  <si>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</si>
  <si>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</si>
  <si>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</si>
  <si>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</si>
  <si>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</si>
  <si>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</si>
  <si>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</si>
  <si>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</si>
  <si>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</si>
  <si>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</si>
  <si>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</si>
  <si>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</si>
  <si>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</si>
  <si>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</si>
  <si>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</si>
  <si>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</si>
  <si>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</si>
  <si>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</si>
  <si>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</si>
  <si>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</si>
  <si>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</si>
  <si>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</si>
  <si>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</si>
  <si>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</si>
  <si>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</si>
  <si>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</si>
  <si>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</si>
  <si>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</si>
  <si>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</si>
  <si>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</si>
  <si>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</si>
  <si>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</si>
  <si>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</si>
  <si>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</si>
  <si>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</si>
  <si>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</si>
  <si>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</si>
  <si>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</si>
  <si>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</si>
  <si>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</si>
  <si>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</si>
  <si>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</si>
  <si>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</si>
  <si>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</si>
  <si>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</si>
  <si>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</si>
  <si>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</si>
  <si>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</si>
  <si>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</si>
  <si>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</si>
  <si>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</si>
  <si>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</si>
  <si>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</si>
  <si>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</si>
  <si>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</si>
  <si>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</si>
  <si>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</si>
  <si>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</si>
  <si>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</si>
  <si>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</si>
  <si>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</si>
  <si>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</si>
  <si>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</si>
  <si>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</si>
  <si>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</si>
  <si>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</si>
  <si>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</si>
  <si>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</si>
  <si>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</si>
  <si>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</si>
  <si>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</si>
  <si>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</si>
  <si>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</si>
  <si>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</si>
  <si>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</si>
  <si>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</si>
  <si>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</si>
  <si>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</si>
  <si>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</si>
  <si>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</si>
  <si>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</si>
  <si>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</si>
  <si>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</si>
  <si>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</si>
  <si>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</si>
  <si>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</si>
  <si>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</si>
  <si>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</si>
  <si>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</si>
  <si>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</si>
  <si>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</si>
  <si>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</si>
  <si>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</si>
  <si>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</si>
  <si>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</si>
  <si>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</si>
  <si>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</si>
  <si>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</si>
  <si>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</si>
  <si>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</si>
  <si>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</si>
  <si>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</si>
  <si>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</si>
  <si>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</si>
  <si>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</si>
  <si>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</si>
  <si>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</si>
  <si>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</si>
  <si>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</si>
  <si>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</si>
  <si>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</si>
  <si>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</si>
  <si>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</si>
  <si>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</si>
  <si>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</si>
  <si>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</si>
  <si>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</si>
  <si>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</si>
  <si>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</si>
  <si>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</si>
  <si>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</si>
  <si>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</si>
  <si>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</si>
  <si>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</si>
  <si>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</si>
  <si>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</si>
  <si>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</si>
  <si>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</si>
  <si>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</si>
  <si>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</si>
  <si>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</si>
  <si>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</si>
  <si>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</si>
  <si>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</si>
  <si>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</si>
  <si>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</si>
  <si>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</si>
  <si>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</si>
  <si>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</si>
  <si>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</si>
  <si>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</si>
  <si>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</si>
  <si>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</si>
  <si>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</si>
  <si>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</si>
  <si>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</si>
  <si>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</si>
  <si>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</si>
  <si>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</si>
  <si>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</si>
  <si>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</si>
  <si>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</si>
  <si>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</si>
  <si>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</si>
  <si>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</si>
  <si>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</si>
  <si>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</si>
  <si>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</si>
  <si>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</si>
  <si>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</si>
  <si>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</si>
  <si>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</si>
  <si>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</si>
  <si>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</si>
  <si>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</si>
  <si>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</si>
  <si>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</si>
  <si>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</si>
  <si>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</si>
  <si>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</si>
  <si>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</si>
  <si>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</si>
  <si>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</si>
  <si>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</si>
  <si>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</si>
  <si>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</si>
  <si>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</si>
  <si>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</si>
  <si>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</si>
  <si>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</si>
  <si>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</si>
  <si>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</si>
  <si>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</si>
  <si>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</si>
  <si>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</si>
  <si>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</si>
  <si>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</si>
  <si>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</si>
  <si>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</si>
  <si>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</si>
  <si>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</si>
  <si>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</si>
  <si>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</si>
  <si>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</si>
  <si>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</si>
  <si>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</si>
  <si>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</si>
  <si>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</si>
  <si>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</si>
  <si>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</si>
  <si>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</si>
  <si>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</si>
  <si>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</si>
  <si>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</si>
  <si>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</si>
  <si>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</si>
  <si>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</si>
  <si>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</si>
  <si>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</si>
  <si>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</si>
  <si>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</si>
  <si>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</si>
  <si>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</si>
  <si>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</si>
  <si>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</si>
  <si>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</si>
  <si>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</si>
  <si>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</si>
  <si>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</si>
  <si>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</si>
  <si>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</si>
  <si>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</si>
  <si>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</si>
  <si>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</si>
  <si>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</si>
  <si>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</si>
  <si>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</si>
  <si>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</si>
  <si>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</si>
  <si>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</si>
  <si>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</si>
  <si>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</si>
  <si>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</si>
  <si>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</si>
  <si>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</si>
  <si>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</si>
  <si>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</si>
  <si>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</si>
  <si>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</si>
  <si>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</si>
  <si>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</si>
  <si>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</si>
  <si>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</si>
  <si>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</si>
  <si>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</si>
  <si>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</si>
  <si>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</si>
  <si>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</si>
  <si>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</si>
  <si>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</si>
  <si>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</si>
  <si>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</si>
  <si>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</si>
  <si>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</si>
  <si>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</si>
  <si>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</si>
  <si>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</si>
  <si>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</si>
  <si>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</si>
  <si>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</si>
  <si>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</si>
  <si>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</si>
  <si>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</si>
  <si>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</si>
  <si>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</si>
  <si>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</si>
  <si>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</si>
  <si>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</si>
  <si>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</si>
  <si>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</si>
  <si>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</si>
  <si>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</si>
  <si>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</si>
  <si>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</si>
  <si>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</si>
  <si>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</si>
  <si>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</si>
  <si>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</si>
  <si>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</si>
  <si>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</si>
  <si>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</si>
  <si>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</si>
  <si>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</si>
  <si>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</si>
  <si>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</si>
  <si>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</si>
  <si>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</si>
  <si>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</si>
  <si>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</si>
  <si>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</si>
  <si>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</si>
  <si>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</si>
  <si>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</si>
  <si>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</si>
  <si>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</si>
  <si>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</si>
  <si>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</si>
  <si>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</si>
  <si>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</si>
  <si>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</si>
  <si>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</si>
  <si>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</si>
  <si>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</si>
  <si>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</si>
  <si>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</si>
  <si>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</si>
  <si>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</si>
  <si>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</si>
  <si>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</si>
  <si>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</si>
  <si>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</si>
  <si>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</si>
  <si>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</si>
  <si>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</si>
  <si>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</si>
  <si>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</si>
  <si>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</si>
  <si>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</si>
  <si>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</si>
  <si>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</si>
  <si>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</si>
  <si>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</si>
  <si>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</si>
  <si>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</si>
  <si>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</si>
  <si>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</si>
  <si>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</si>
  <si>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</si>
  <si>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</si>
  <si>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</si>
  <si>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</si>
  <si>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</si>
  <si>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</si>
  <si>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</si>
  <si>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</si>
  <si>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</si>
  <si>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</si>
  <si>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</si>
  <si>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</si>
  <si>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</si>
  <si>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</si>
  <si>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</si>
  <si>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</si>
  <si>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</si>
  <si>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</si>
  <si>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</si>
  <si>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</si>
  <si>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</si>
  <si>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</si>
  <si>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</si>
  <si>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</si>
  <si>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</si>
  <si>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</si>
  <si>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</si>
  <si>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</si>
  <si>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</si>
  <si>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</si>
  <si>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</si>
  <si>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</si>
  <si>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</si>
  <si>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</si>
  <si>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</si>
  <si>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</si>
  <si>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</si>
  <si>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</si>
  <si>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</si>
  <si>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</si>
  <si>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</si>
  <si>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</si>
  <si>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</si>
  <si>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</si>
  <si>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</si>
  <si>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</si>
  <si>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</si>
  <si>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</si>
  <si>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</si>
  <si>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</si>
  <si>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</si>
  <si>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</si>
  <si>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</si>
  <si>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</si>
  <si>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</si>
  <si>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</si>
  <si>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</si>
  <si>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</si>
  <si>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</si>
  <si>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</si>
  <si>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</si>
  <si>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</si>
  <si>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</si>
  <si>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</si>
  <si>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</si>
  <si>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</si>
  <si>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</si>
  <si>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</si>
  <si>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</si>
  <si>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</si>
  <si>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</si>
  <si>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</si>
  <si>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</si>
  <si>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</si>
  <si>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</si>
  <si>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</si>
  <si>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</si>
  <si>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</si>
  <si>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</si>
  <si>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</si>
  <si>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</si>
  <si>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</si>
  <si>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</si>
  <si>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</si>
  <si>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</si>
  <si>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</si>
  <si>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</si>
  <si>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</si>
  <si>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</si>
  <si>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</si>
  <si>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</si>
  <si>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</si>
  <si>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</si>
  <si>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</si>
  <si>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</si>
  <si>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</si>
  <si>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</si>
  <si>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</si>
  <si>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</si>
  <si>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</si>
  <si>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</si>
  <si>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</si>
  <si>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</si>
  <si>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</si>
  <si>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</si>
  <si>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</si>
  <si>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</si>
  <si>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</si>
  <si>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</si>
  <si>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</si>
  <si>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</si>
  <si>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</si>
  <si>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</si>
  <si>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</si>
  <si>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</si>
  <si>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</si>
  <si>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</si>
  <si>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</si>
  <si>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</si>
  <si>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</si>
  <si>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</si>
  <si>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</si>
  <si>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</si>
  <si>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</si>
  <si>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</si>
  <si>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</si>
  <si>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</si>
  <si>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</si>
  <si>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</si>
  <si>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</si>
  <si>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</si>
  <si>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</si>
  <si>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</si>
  <si>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</si>
  <si>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</si>
  <si>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</si>
  <si>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</si>
  <si>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</si>
  <si>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</si>
  <si>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</si>
  <si>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</si>
  <si>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</si>
  <si>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</si>
  <si>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</si>
  <si>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</si>
  <si>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</si>
  <si>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</si>
  <si>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</si>
  <si>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</si>
  <si>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</si>
  <si>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</si>
  <si>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</si>
  <si>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</si>
  <si>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</si>
  <si>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</si>
  <si>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</si>
  <si>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</si>
  <si>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</si>
  <si>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</si>
  <si>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</si>
  <si>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</si>
  <si>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</si>
  <si>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</si>
  <si>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</si>
  <si>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</si>
  <si>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</si>
  <si>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</si>
  <si>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</si>
  <si>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</si>
  <si>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</si>
  <si>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</si>
  <si>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</si>
  <si>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</si>
  <si>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</si>
  <si>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</si>
  <si>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</si>
  <si>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</si>
  <si>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</si>
  <si>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</si>
  <si>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</si>
  <si>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</si>
  <si>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</si>
  <si>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</si>
  <si>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</si>
  <si>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</si>
  <si>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</si>
  <si>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</si>
  <si>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</si>
  <si>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</si>
  <si>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</si>
  <si>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</si>
  <si>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</si>
  <si>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</si>
  <si>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</si>
  <si>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</si>
  <si>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</si>
  <si>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</si>
  <si>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</si>
  <si>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</si>
  <si>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</si>
  <si>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</si>
  <si>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</si>
  <si>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</si>
  <si>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</si>
  <si>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</si>
  <si>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</si>
  <si>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</si>
  <si>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</si>
  <si>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</si>
  <si>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</si>
  <si>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</si>
  <si>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</si>
  <si>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</si>
  <si>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</si>
  <si>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</si>
  <si>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</si>
  <si>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</si>
  <si>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</si>
  <si>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</si>
  <si>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</si>
  <si>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</si>
  <si>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</si>
  <si>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</si>
  <si>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</si>
  <si>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</si>
  <si>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</si>
  <si>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</si>
  <si>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</si>
  <si>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</si>
  <si>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</si>
  <si>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</si>
  <si>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</si>
  <si>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</si>
  <si>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</si>
  <si>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</si>
  <si>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</si>
  <si>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</si>
  <si>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</si>
  <si>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</si>
  <si>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</si>
  <si>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</si>
  <si>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</si>
  <si>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</si>
  <si>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</si>
  <si>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</si>
  <si>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</si>
  <si>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</si>
  <si>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</si>
  <si>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</si>
  <si>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</si>
  <si>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</si>
  <si>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</si>
  <si>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</si>
  <si>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</si>
  <si>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</si>
  <si>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</si>
  <si>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</si>
  <si>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</si>
  <si>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</si>
  <si>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</si>
  <si>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</si>
  <si>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</si>
  <si>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</si>
  <si>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</si>
  <si>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</si>
  <si>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</si>
  <si>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</si>
  <si>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</si>
  <si>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</si>
  <si>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</si>
  <si>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</si>
  <si>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</si>
  <si>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</si>
  <si>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</si>
  <si>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</si>
  <si>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</si>
  <si>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</si>
  <si>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</si>
  <si>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</si>
  <si>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</si>
  <si>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</si>
  <si>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</si>
  <si>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</si>
  <si>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</si>
  <si>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</si>
  <si>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</si>
  <si>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</si>
  <si>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</si>
  <si>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</si>
  <si>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</si>
  <si>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</si>
  <si>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</si>
  <si>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</si>
  <si>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</si>
  <si>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</si>
  <si>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</si>
  <si>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</si>
  <si>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</si>
  <si>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</si>
  <si>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</si>
  <si>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</si>
  <si>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</si>
  <si>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</si>
  <si>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</si>
  <si>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</si>
  <si>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</si>
  <si>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</si>
  <si>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</si>
  <si>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</si>
  <si>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</si>
  <si>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</si>
  <si>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</si>
  <si>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</si>
  <si>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</si>
  <si>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</si>
  <si>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</si>
  <si>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</si>
  <si>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</si>
  <si>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</si>
  <si>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</si>
  <si>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</si>
  <si>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</si>
  <si>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</si>
  <si>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</si>
  <si>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</si>
  <si>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</si>
  <si>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</si>
  <si>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</si>
  <si>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</si>
  <si>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</si>
  <si>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</si>
  <si>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</si>
  <si>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</si>
  <si>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</si>
  <si>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</si>
  <si>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</si>
  <si>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</si>
  <si>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</si>
  <si>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</si>
  <si>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</si>
  <si>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</si>
  <si>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</si>
  <si>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</si>
  <si>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</si>
  <si>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</si>
  <si>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</si>
  <si>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</si>
  <si>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</si>
  <si>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</si>
  <si>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</si>
  <si>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</si>
  <si>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</si>
  <si>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</si>
  <si>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</si>
  <si>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</si>
  <si>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</si>
  <si>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</si>
  <si>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</si>
  <si>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</si>
  <si>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</si>
  <si>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</si>
  <si>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</si>
  <si>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</si>
  <si>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</si>
  <si>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</si>
  <si>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</si>
  <si>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</si>
  <si>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</si>
  <si>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</si>
  <si>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</si>
  <si>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</si>
  <si>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</si>
  <si>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</si>
  <si>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</si>
  <si>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</si>
  <si>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</si>
  <si>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</si>
  <si>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</si>
  <si>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</si>
  <si>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</si>
  <si>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</si>
  <si>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</si>
  <si>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</si>
  <si>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</si>
  <si>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</si>
  <si>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</si>
  <si>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</si>
  <si>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</si>
  <si>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</si>
  <si>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</si>
  <si>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</si>
  <si>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</si>
  <si>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</si>
  <si>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</si>
  <si>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</si>
  <si>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</si>
  <si>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</si>
  <si>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</si>
  <si>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</si>
  <si>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</si>
  <si>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</si>
  <si>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</si>
  <si>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</si>
  <si>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</si>
  <si>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</si>
  <si>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</si>
  <si>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</si>
  <si>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</si>
  <si>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</si>
  <si>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</si>
  <si>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</si>
  <si>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</si>
  <si>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</si>
  <si>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</si>
  <si>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</si>
  <si>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</si>
  <si>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</si>
  <si>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</si>
  <si>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</si>
  <si>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</si>
  <si>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</si>
  <si>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</si>
  <si>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</si>
  <si>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</si>
  <si>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</si>
  <si>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</si>
  <si>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</si>
  <si>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</si>
  <si>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</si>
  <si>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</si>
  <si>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</si>
  <si>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</si>
  <si>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</si>
  <si>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</si>
  <si>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</si>
  <si>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</si>
  <si>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</si>
  <si>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</si>
  <si>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</si>
  <si>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</si>
  <si>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</si>
  <si>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</si>
  <si>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</si>
  <si>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</si>
  <si>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</si>
  <si>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</si>
  <si>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</si>
  <si>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</si>
  <si>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</si>
  <si>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</si>
  <si>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</si>
  <si>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</si>
  <si>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</si>
  <si>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</si>
  <si>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</si>
  <si>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</si>
  <si>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</si>
  <si>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</si>
  <si>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</si>
  <si>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</si>
  <si>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</si>
  <si>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</si>
  <si>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</si>
  <si>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</si>
  <si>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</si>
  <si>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</si>
  <si>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</si>
  <si>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</si>
  <si>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</si>
  <si>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</si>
  <si>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</si>
  <si>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</si>
  <si>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</si>
  <si>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</si>
  <si>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</si>
  <si>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</si>
  <si>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</si>
  <si>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</si>
  <si>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</si>
  <si>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</si>
  <si>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</si>
  <si>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</si>
  <si>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</si>
  <si>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</si>
  <si>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</si>
  <si>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</si>
  <si>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</si>
  <si>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</si>
  <si>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</si>
  <si>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</si>
  <si>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</si>
  <si>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</si>
  <si>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</si>
  <si>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</si>
  <si>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</si>
  <si>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</si>
  <si>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</si>
  <si>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</si>
  <si>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</si>
  <si>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</si>
  <si>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</si>
  <si>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</si>
  <si>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</si>
  <si>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</si>
  <si>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</si>
  <si>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</si>
  <si>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</si>
  <si>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</si>
  <si>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</si>
  <si>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</si>
  <si>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</si>
  <si>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</si>
  <si>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</si>
  <si>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</si>
  <si>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</si>
  <si>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</si>
  <si>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</si>
  <si>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</si>
  <si>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</si>
  <si>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</si>
  <si>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</si>
  <si>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</si>
  <si>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</si>
  <si>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</si>
  <si>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</si>
  <si>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</si>
  <si>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</si>
  <si>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</si>
  <si>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</si>
  <si>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</si>
  <si>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</si>
  <si>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</si>
  <si>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</si>
  <si>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</si>
  <si>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</si>
  <si>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</si>
  <si>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</si>
  <si>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</si>
  <si>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</si>
  <si>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</si>
  <si>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</si>
  <si>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</si>
  <si>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</si>
  <si>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</si>
  <si>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</si>
  <si>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</si>
  <si>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</si>
  <si>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</si>
  <si>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</si>
  <si>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</si>
  <si>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</si>
  <si>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</si>
  <si>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</si>
  <si>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</si>
  <si>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</si>
  <si>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</si>
  <si>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</si>
  <si>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</si>
  <si>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</si>
  <si>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</si>
  <si>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</si>
  <si>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</si>
  <si>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</si>
  <si>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</si>
  <si>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</si>
  <si>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</si>
  <si>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</si>
  <si>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</si>
  <si>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</si>
  <si>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</si>
  <si>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</si>
  <si>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</si>
  <si>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</si>
  <si>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</si>
  <si>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</si>
  <si>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</si>
  <si>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</si>
  <si>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</si>
  <si>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</si>
  <si>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</si>
  <si>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</si>
  <si>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</si>
  <si>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</si>
  <si>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</si>
  <si>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</si>
  <si>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</si>
  <si>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</si>
  <si>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</si>
  <si>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</si>
  <si>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</si>
  <si>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</si>
  <si>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</si>
  <si>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</si>
  <si>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</si>
  <si>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</si>
  <si>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</si>
  <si>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</si>
  <si>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</si>
  <si>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</si>
  <si>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</si>
  <si>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</si>
  <si>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</si>
  <si>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</si>
  <si>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</si>
  <si>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</si>
  <si>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</si>
  <si>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</si>
  <si>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</si>
  <si>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</si>
  <si>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</si>
  <si>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</si>
  <si>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</si>
  <si>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</si>
  <si>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</si>
  <si>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</si>
  <si>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</si>
  <si>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</si>
  <si>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</si>
  <si>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</si>
  <si>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</si>
  <si>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</si>
  <si>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</si>
  <si>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</si>
  <si>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</si>
  <si>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</si>
  <si>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</si>
  <si>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</si>
  <si>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</si>
  <si>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</si>
  <si>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</si>
  <si>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</si>
  <si>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</si>
  <si>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</si>
  <si>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</si>
  <si>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</si>
  <si>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</si>
  <si>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</si>
  <si>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</si>
  <si>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</si>
  <si>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</si>
  <si>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</si>
  <si>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</si>
  <si>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</si>
  <si>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</si>
  <si>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</si>
  <si>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</si>
  <si>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</si>
  <si>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</si>
  <si>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</si>
  <si>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</si>
  <si>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</si>
  <si>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</si>
  <si>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</si>
  <si>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</si>
  <si>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</si>
  <si>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</si>
  <si>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</si>
  <si>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</si>
  <si>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</si>
  <si>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</si>
  <si>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</si>
  <si>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</si>
  <si>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</si>
  <si>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</si>
  <si>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</si>
  <si>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</si>
  <si>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</si>
  <si>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</si>
  <si>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</si>
  <si>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</si>
  <si>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</si>
  <si>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</si>
  <si>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</si>
  <si>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</si>
  <si>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</si>
  <si>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</si>
  <si>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</si>
  <si>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</si>
  <si>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</si>
  <si>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</si>
  <si>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</si>
  <si>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</si>
  <si>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</si>
  <si>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</si>
  <si>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</si>
  <si>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</si>
  <si>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</si>
  <si>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</si>
  <si>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</si>
  <si>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</si>
  <si>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</si>
  <si>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</si>
  <si>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</si>
  <si>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</si>
  <si>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</si>
  <si>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</si>
  <si>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</si>
  <si>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</si>
  <si>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</si>
  <si>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</si>
  <si>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</si>
  <si>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</si>
  <si>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</si>
  <si>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</si>
  <si>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</si>
  <si>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</si>
  <si>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</si>
  <si>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</si>
  <si>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</si>
  <si>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</si>
  <si>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</si>
  <si>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</si>
  <si>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</si>
  <si>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</si>
  <si>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</si>
  <si>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</si>
  <si>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</si>
  <si>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</si>
  <si>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</si>
  <si>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</si>
  <si>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</si>
  <si>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</si>
  <si>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</si>
  <si>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</si>
  <si>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</si>
  <si>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</si>
  <si>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</si>
  <si>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</si>
  <si>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</si>
  <si>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</si>
  <si>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</si>
  <si>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</si>
  <si>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</si>
  <si>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</si>
  <si>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</si>
  <si>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</si>
  <si>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</si>
  <si>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</si>
  <si>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</si>
  <si>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</si>
  <si>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</si>
  <si>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</si>
  <si>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</si>
  <si>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</si>
  <si>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</si>
  <si>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</si>
  <si>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</si>
  <si>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</si>
  <si>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</si>
  <si>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</si>
  <si>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</si>
  <si>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</si>
  <si>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</si>
  <si>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</si>
  <si>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</si>
  <si>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</si>
  <si>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</si>
  <si>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</si>
  <si>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</si>
  <si>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</si>
  <si>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</si>
  <si>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</si>
  <si>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</si>
  <si>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</si>
  <si>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</si>
  <si>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</si>
  <si>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</si>
  <si>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</si>
  <si>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</si>
  <si>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</si>
  <si>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</si>
  <si>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</si>
  <si>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</si>
  <si>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</si>
  <si>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</si>
  <si>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</si>
  <si>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</si>
  <si>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</si>
  <si>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</si>
  <si>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</si>
  <si>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</si>
  <si>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</si>
  <si>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</si>
  <si>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</si>
  <si>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</si>
  <si>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</si>
  <si>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</si>
  <si>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</si>
  <si>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</si>
  <si>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</si>
  <si>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</si>
  <si>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</si>
  <si>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</si>
  <si>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</si>
  <si>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</si>
  <si>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</si>
  <si>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</si>
  <si>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</si>
  <si>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</si>
  <si>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</si>
  <si>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</si>
  <si>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</si>
  <si>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</si>
  <si>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</si>
  <si>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</si>
  <si>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</si>
  <si>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</si>
  <si>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</si>
  <si>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</si>
  <si>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</si>
  <si>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</si>
  <si>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</si>
  <si>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</si>
  <si>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</si>
  <si>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</si>
  <si>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</si>
  <si>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</si>
  <si>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</si>
  <si>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</si>
  <si>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</si>
  <si>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</si>
  <si>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</si>
  <si>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</si>
  <si>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</si>
  <si>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</si>
  <si>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</si>
  <si>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</si>
  <si>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</si>
  <si>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</si>
  <si>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</si>
  <si>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</si>
  <si>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</si>
  <si>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</si>
  <si>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</si>
  <si>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</si>
  <si>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</si>
  <si>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</si>
  <si>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</si>
  <si>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</si>
  <si>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</si>
  <si>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</si>
  <si>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</si>
  <si>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</si>
  <si>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</si>
  <si>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</si>
  <si>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</si>
  <si>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</si>
  <si>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</si>
  <si>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</si>
  <si>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</si>
  <si>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</si>
  <si>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</si>
  <si>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</si>
  <si>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</si>
  <si>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</si>
  <si>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</si>
  <si>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</si>
  <si>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</si>
  <si>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</si>
  <si>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</si>
  <si>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</si>
  <si>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</si>
  <si>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</si>
  <si>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</si>
  <si>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</si>
  <si>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</si>
  <si>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</si>
  <si>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</si>
  <si>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</si>
  <si>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</si>
  <si>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</si>
  <si>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</si>
  <si>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</si>
  <si>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</si>
  <si>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</si>
  <si>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</si>
  <si>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</si>
  <si>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</si>
  <si>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</si>
  <si>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</si>
  <si>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</si>
  <si>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</si>
  <si>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</si>
  <si>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</si>
  <si>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</si>
  <si>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</si>
  <si>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</si>
  <si>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</si>
  <si>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</si>
  <si>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</si>
  <si>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</si>
  <si>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</si>
  <si>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</si>
  <si>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</si>
  <si>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</si>
  <si>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</si>
  <si>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</si>
  <si>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</si>
  <si>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</si>
  <si>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</si>
  <si>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</si>
  <si>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</si>
  <si>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</si>
  <si>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</si>
  <si>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</si>
  <si>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</si>
  <si>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</si>
  <si>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</si>
  <si>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</si>
  <si>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</si>
  <si>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</si>
  <si>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</si>
  <si>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</si>
  <si>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</si>
  <si>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</si>
  <si>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</si>
  <si>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</si>
  <si>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</si>
  <si>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</si>
  <si>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</si>
  <si>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</si>
  <si>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</si>
  <si>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</si>
  <si>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</si>
  <si>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</si>
  <si>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</si>
  <si>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</si>
  <si>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</si>
  <si>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</si>
  <si>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</si>
  <si>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</si>
  <si>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</si>
  <si>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</si>
  <si>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</si>
  <si>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</si>
  <si>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</si>
  <si>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</si>
  <si>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</si>
  <si>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</si>
  <si>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</si>
  <si>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</si>
  <si>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</si>
  <si>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</si>
  <si>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</si>
  <si>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</si>
  <si>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</si>
  <si>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</si>
  <si>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</si>
  <si>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</si>
  <si>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</si>
  <si>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</si>
  <si>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</si>
  <si>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</si>
  <si>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</si>
  <si>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</si>
  <si>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</si>
  <si>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</si>
  <si>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</si>
  <si>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</si>
  <si>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</si>
  <si>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</si>
  <si>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</si>
  <si>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</si>
  <si>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</si>
  <si>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</si>
  <si>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</si>
  <si>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</si>
  <si>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</si>
  <si>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</si>
  <si>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</si>
  <si>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</si>
  <si>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</si>
  <si>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</si>
  <si>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</si>
  <si>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</si>
  <si>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</si>
  <si>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</si>
  <si>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</si>
  <si>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</si>
  <si>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</si>
  <si>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</si>
  <si>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</si>
  <si>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</si>
  <si>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</si>
  <si>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</si>
  <si>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</si>
  <si>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</si>
  <si>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</si>
  <si>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</si>
  <si>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</si>
  <si>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</si>
  <si>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</si>
  <si>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</si>
  <si>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</si>
  <si>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</si>
  <si>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</si>
  <si>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</si>
  <si>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</si>
  <si>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</si>
  <si>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</si>
  <si>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</si>
  <si>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</si>
  <si>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</si>
  <si>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</si>
  <si>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</si>
  <si>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</si>
  <si>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</si>
  <si>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</si>
  <si>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</si>
  <si>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</si>
  <si>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</si>
  <si>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</si>
  <si>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</si>
  <si>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</si>
  <si>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</si>
  <si>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</si>
  <si>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</si>
  <si>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</si>
  <si>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</si>
  <si>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</si>
  <si>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</si>
  <si>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</si>
  <si>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</si>
  <si>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</si>
  <si>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</si>
  <si>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</si>
  <si>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</si>
  <si>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</si>
  <si>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</si>
  <si>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</si>
  <si>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</si>
  <si>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</si>
  <si>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</si>
  <si>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</si>
  <si>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</si>
  <si>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</si>
  <si>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</si>
  <si>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</si>
  <si>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</si>
  <si>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</si>
  <si>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</si>
  <si>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</si>
  <si>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</si>
  <si>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</si>
  <si>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</si>
  <si>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</si>
  <si>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</si>
  <si>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</si>
  <si>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</si>
  <si>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</si>
  <si>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</si>
  <si>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</si>
  <si>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</si>
  <si>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</si>
  <si>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</si>
  <si>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</si>
  <si>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</si>
  <si>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</si>
  <si>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</si>
  <si>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</si>
  <si>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</si>
  <si>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</si>
  <si>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</si>
  <si>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</si>
  <si>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</si>
  <si>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</si>
  <si>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</si>
  <si>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</si>
  <si>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</si>
  <si>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</si>
  <si>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</si>
  <si>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</si>
  <si>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</si>
  <si>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</si>
  <si>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</si>
  <si>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</si>
  <si>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</si>
  <si>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</si>
  <si>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</si>
  <si>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</si>
  <si>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</si>
  <si>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</si>
  <si>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</si>
  <si>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</si>
  <si>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</si>
  <si>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</si>
  <si>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</si>
  <si>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</si>
  <si>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</si>
  <si>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</si>
  <si>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</si>
  <si>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</si>
  <si>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</si>
  <si>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</si>
  <si>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</si>
  <si>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</si>
  <si>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</si>
  <si>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</si>
  <si>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</si>
  <si>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</si>
  <si>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</si>
  <si>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</si>
  <si>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</si>
  <si>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</si>
  <si>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</si>
  <si>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</si>
  <si>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</si>
  <si>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</si>
  <si>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</si>
  <si>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</si>
  <si>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</si>
  <si>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</si>
  <si>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</si>
  <si>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</si>
  <si>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</si>
  <si>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</si>
  <si>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</si>
  <si>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</si>
  <si>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</si>
  <si>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</si>
  <si>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</si>
  <si>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</si>
  <si>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</si>
  <si>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</si>
  <si>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</si>
  <si>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</si>
  <si>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</si>
  <si>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</si>
  <si>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</si>
  <si>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</si>
  <si>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</si>
  <si>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</si>
  <si>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</si>
  <si>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</si>
  <si>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</si>
  <si>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</si>
  <si>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</si>
  <si>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</si>
  <si>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</si>
  <si>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</si>
  <si>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</si>
  <si>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</si>
  <si>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</si>
  <si>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</si>
  <si>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</si>
  <si>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</si>
  <si>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</si>
  <si>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</si>
  <si>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</si>
  <si>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</si>
  <si>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</si>
  <si>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</si>
  <si>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</si>
  <si>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</si>
  <si>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</si>
  <si>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</si>
  <si>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</si>
  <si>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</si>
  <si>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</si>
  <si>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</si>
  <si>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</si>
  <si>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</si>
  <si>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</si>
  <si>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</si>
  <si>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</si>
  <si>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</si>
  <si>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</si>
  <si>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</si>
  <si>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</si>
  <si>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</si>
  <si>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</si>
  <si>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</si>
  <si>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</si>
  <si>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</si>
  <si>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</si>
  <si>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</si>
  <si>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</si>
  <si>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</si>
  <si>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</si>
  <si>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</si>
  <si>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</si>
  <si>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</si>
  <si>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</si>
  <si>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</si>
  <si>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</si>
  <si>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</si>
  <si>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</si>
  <si>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</si>
  <si>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</si>
  <si>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</si>
  <si>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</si>
  <si>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</si>
  <si>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</si>
  <si>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</si>
  <si>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</si>
  <si>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</si>
  <si>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</si>
  <si>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</si>
  <si>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</si>
  <si>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</si>
  <si>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</si>
  <si>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</si>
  <si>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</si>
  <si>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</si>
  <si>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</si>
  <si>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</si>
  <si>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</si>
  <si>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</si>
  <si>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</si>
  <si>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</si>
  <si>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</si>
  <si>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</si>
  <si>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</si>
  <si>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</si>
  <si>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</si>
  <si>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</si>
  <si>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</si>
  <si>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</si>
  <si>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</si>
  <si>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</si>
  <si>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</si>
  <si>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</si>
  <si>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</si>
  <si>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</si>
  <si>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</si>
  <si>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</si>
  <si>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</si>
  <si>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</si>
  <si>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</si>
  <si>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</si>
  <si>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</si>
  <si>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</si>
  <si>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</si>
  <si>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</si>
  <si>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</si>
  <si>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</si>
  <si>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</si>
  <si>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</si>
  <si>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</si>
  <si>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</si>
  <si>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</si>
  <si>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</si>
  <si>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</si>
  <si>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</si>
  <si>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</si>
  <si>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</si>
  <si>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</si>
  <si>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</si>
  <si>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</si>
  <si>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</si>
  <si>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</si>
  <si>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</si>
  <si>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</si>
  <si>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</si>
  <si>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</si>
  <si>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</si>
  <si>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</si>
  <si>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</si>
  <si>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</si>
  <si>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</si>
  <si>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</si>
  <si>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</si>
  <si>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</si>
  <si>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</si>
  <si>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</si>
  <si>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</si>
  <si>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</si>
  <si>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</si>
  <si>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</si>
  <si>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</si>
  <si>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</si>
  <si>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</si>
  <si>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</si>
  <si>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</si>
  <si>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</si>
  <si>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</si>
  <si>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</si>
  <si>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</si>
  <si>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</si>
  <si>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</si>
  <si>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</si>
  <si>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</si>
  <si>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</si>
  <si>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</si>
  <si>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</si>
  <si>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</si>
  <si>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</si>
  <si>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</si>
  <si>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</si>
  <si>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</si>
  <si>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</si>
  <si>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</si>
  <si>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</si>
  <si>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</si>
  <si>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</si>
  <si>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</si>
  <si>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</si>
  <si>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</si>
  <si>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</si>
  <si>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</si>
  <si>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</si>
  <si>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</si>
  <si>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</si>
  <si>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</si>
  <si>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</si>
  <si>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</si>
  <si>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</si>
  <si>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</si>
  <si>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</si>
  <si>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</si>
  <si>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</si>
  <si>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</si>
  <si>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</si>
  <si>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</si>
  <si>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</si>
  <si>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</si>
  <si>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</si>
  <si>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</si>
  <si>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</si>
  <si>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</si>
  <si>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</si>
  <si>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</si>
  <si>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</si>
  <si>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</si>
  <si>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</si>
  <si>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</si>
  <si>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</si>
  <si>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</si>
  <si>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</si>
  <si>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</si>
  <si>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</si>
  <si>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</si>
  <si>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</si>
  <si>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</si>
  <si>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</si>
  <si>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</si>
  <si>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</si>
  <si>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</si>
  <si>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</si>
  <si>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</si>
  <si>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</si>
  <si>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</si>
  <si>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</si>
  <si>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</si>
  <si>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</si>
  <si>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</si>
  <si>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</si>
  <si>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</si>
  <si>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</si>
  <si>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</si>
  <si>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</si>
  <si>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</si>
  <si>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</si>
  <si>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</si>
  <si>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</si>
  <si>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</si>
  <si>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</si>
  <si>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</si>
  <si>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</si>
  <si>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</si>
  <si>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</si>
  <si>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</si>
  <si>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</si>
  <si>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</si>
  <si>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</si>
  <si>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</si>
  <si>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</si>
  <si>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</si>
  <si>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</si>
  <si>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</si>
  <si>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</si>
  <si>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</si>
  <si>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</si>
  <si>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</si>
  <si>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</si>
  <si>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</si>
  <si>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</si>
  <si>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</si>
  <si>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</si>
  <si>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</si>
  <si>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</si>
  <si>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</si>
  <si>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</si>
  <si>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</si>
  <si>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</si>
  <si>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</si>
  <si>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</si>
  <si>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</si>
  <si>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</si>
  <si>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</si>
  <si>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</si>
  <si>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</si>
  <si>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</si>
  <si>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</si>
  <si>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</si>
  <si>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</si>
  <si>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</si>
  <si>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</si>
  <si>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</si>
  <si>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</si>
  <si>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</si>
  <si>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</si>
  <si>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</si>
  <si>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</si>
  <si>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</si>
  <si>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</si>
  <si>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</si>
  <si>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</si>
  <si>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</si>
  <si>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</si>
  <si>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</si>
  <si>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</si>
  <si>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</si>
  <si>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</si>
  <si>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</si>
  <si>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</si>
  <si>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</si>
  <si>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</si>
  <si>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</si>
  <si>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</si>
  <si>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</si>
  <si>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</si>
  <si>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</si>
  <si>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</si>
  <si>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</si>
  <si>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</si>
  <si>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</si>
  <si>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</si>
  <si>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</si>
  <si>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</si>
  <si>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</si>
  <si>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</si>
  <si>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</si>
  <si>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</si>
  <si>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</si>
  <si>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</si>
  <si>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</si>
  <si>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</si>
  <si>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</si>
  <si>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</si>
  <si>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</si>
  <si>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</si>
  <si>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</si>
  <si>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</si>
  <si>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</si>
  <si>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</si>
  <si>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</si>
  <si>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</si>
  <si>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</si>
  <si>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</si>
  <si>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</si>
  <si>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</si>
  <si>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</si>
  <si>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</si>
  <si>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</si>
  <si>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</si>
  <si>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</si>
  <si>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</si>
  <si>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</si>
  <si>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</si>
  <si>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</si>
  <si>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</si>
  <si>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</si>
  <si>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</si>
  <si>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</si>
  <si>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</si>
  <si>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</si>
  <si>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</si>
  <si>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</si>
  <si>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</si>
  <si>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</si>
  <si>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</si>
  <si>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</si>
  <si>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</si>
  <si>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</si>
  <si>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</si>
  <si>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</si>
  <si>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</si>
  <si>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</si>
  <si>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</si>
  <si>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</si>
  <si>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</si>
  <si>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</si>
  <si>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</si>
  <si>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</si>
  <si>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</si>
  <si>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</si>
  <si>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</si>
  <si>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</si>
  <si>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</si>
  <si>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</si>
  <si>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</si>
  <si>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</si>
  <si>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</si>
  <si>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</si>
  <si>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</si>
  <si>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</si>
  <si>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</si>
  <si>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</si>
  <si>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</si>
  <si>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</si>
  <si>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</si>
  <si>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</si>
  <si>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</si>
  <si>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</si>
  <si>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</si>
  <si>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</si>
  <si>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</si>
  <si>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</si>
  <si>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</si>
  <si>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</si>
  <si>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</si>
  <si>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</si>
  <si>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</si>
  <si>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</si>
  <si>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</si>
  <si>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</si>
  <si>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</si>
  <si>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</si>
  <si>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</si>
  <si>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</si>
  <si>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</si>
  <si>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</si>
  <si>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</si>
  <si>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</si>
  <si>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</si>
  <si>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</si>
  <si>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</si>
  <si>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</si>
  <si>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</si>
  <si>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</si>
  <si>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</si>
  <si>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</si>
  <si>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</si>
  <si>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</si>
  <si>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</si>
  <si>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</si>
  <si>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</si>
  <si>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</si>
  <si>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</si>
  <si>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</si>
  <si>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</si>
  <si>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</si>
  <si>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</si>
  <si>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</si>
  <si>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</si>
  <si>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</si>
  <si>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</si>
  <si>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</si>
  <si>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</si>
  <si>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</si>
  <si>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</si>
  <si>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</si>
  <si>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</si>
  <si>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</si>
  <si>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</si>
  <si>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</si>
  <si>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</si>
  <si>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</si>
  <si>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</si>
  <si>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</si>
  <si>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</si>
  <si>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</si>
  <si>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</si>
  <si>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</si>
  <si>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</si>
  <si>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</si>
  <si>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</si>
  <si>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</si>
  <si>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</si>
  <si>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</si>
  <si>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</si>
  <si>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</si>
  <si>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</si>
  <si>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</si>
  <si>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</si>
  <si>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</si>
  <si>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</si>
  <si>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</si>
  <si>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</si>
  <si>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</si>
  <si>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</si>
  <si>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</si>
  <si>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</si>
  <si>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</si>
  <si>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</si>
  <si>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</si>
  <si>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</si>
  <si>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</si>
  <si>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</si>
  <si>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</si>
  <si>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</si>
  <si>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</si>
  <si>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</si>
  <si>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</si>
  <si>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</si>
  <si>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</si>
  <si>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</si>
  <si>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</si>
  <si>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</si>
  <si>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</si>
  <si>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</si>
  <si>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</si>
  <si>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</si>
  <si>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</si>
  <si>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</si>
  <si>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</si>
  <si>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</si>
  <si>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</si>
  <si>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</si>
  <si>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</si>
  <si>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</si>
  <si>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</si>
  <si>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</si>
  <si>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</si>
  <si>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</si>
  <si>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</si>
  <si>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</si>
  <si>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</si>
  <si>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</si>
  <si>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</si>
  <si>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</si>
  <si>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</si>
  <si>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</si>
  <si>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</si>
  <si>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</si>
  <si>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</si>
  <si>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</si>
  <si>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</si>
  <si>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</si>
  <si>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</si>
  <si>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</si>
  <si>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</si>
  <si>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</si>
  <si>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</si>
  <si>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</si>
  <si>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</si>
  <si>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</si>
  <si>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</si>
  <si>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</si>
  <si>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</si>
  <si>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</si>
  <si>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</si>
  <si>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</si>
  <si>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</si>
  <si>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</si>
  <si>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</si>
  <si>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</si>
  <si>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</si>
  <si>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</si>
  <si>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</si>
  <si>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</si>
  <si>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</si>
  <si>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</si>
  <si>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</si>
  <si>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</si>
  <si>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</si>
  <si>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</si>
  <si>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</si>
  <si>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</si>
  <si>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</si>
  <si>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</si>
  <si>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</si>
  <si>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</si>
  <si>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</si>
  <si>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</si>
  <si>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</si>
  <si>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</si>
  <si>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</si>
  <si>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</si>
  <si>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</si>
  <si>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</si>
  <si>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</si>
  <si>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</si>
  <si>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</si>
  <si>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</si>
  <si>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</si>
  <si>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</si>
  <si>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</si>
  <si>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</si>
  <si>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</si>
  <si>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</si>
  <si>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</si>
  <si>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</si>
  <si>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</si>
  <si>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</si>
  <si>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</si>
  <si>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</si>
  <si>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</si>
  <si>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</si>
  <si>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</si>
  <si>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</si>
  <si>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</si>
  <si>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</si>
  <si>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</si>
  <si>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</si>
  <si>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</si>
  <si>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</si>
  <si>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</si>
  <si>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</si>
  <si>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</si>
  <si>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</si>
  <si>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</si>
  <si>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</si>
  <si>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</si>
  <si>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</si>
  <si>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</si>
  <si>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</si>
  <si>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</si>
  <si>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</si>
  <si>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</si>
  <si>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</si>
  <si>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</si>
  <si>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</si>
  <si>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</si>
  <si>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</si>
  <si>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</si>
  <si>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</si>
  <si>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</si>
  <si>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</si>
  <si>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</si>
  <si>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</si>
  <si>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</si>
  <si>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</si>
  <si>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</si>
  <si>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</si>
  <si>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</si>
  <si>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</si>
  <si>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</si>
  <si>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</si>
  <si>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</si>
  <si>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</si>
  <si>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</si>
  <si>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</si>
  <si>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</si>
  <si>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</si>
  <si>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</si>
  <si>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</si>
  <si>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</si>
  <si>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</si>
  <si>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</si>
  <si>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</si>
  <si>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</si>
  <si>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</si>
  <si>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</si>
  <si>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</si>
  <si>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</si>
  <si>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</si>
  <si>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</si>
  <si>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</si>
  <si>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</si>
  <si>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</si>
  <si>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</si>
  <si>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</si>
  <si>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</si>
  <si>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</si>
  <si>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</si>
  <si>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</si>
  <si>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</si>
  <si>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</si>
  <si>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</si>
  <si>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</si>
  <si>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</si>
  <si>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</si>
  <si>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</si>
  <si>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</si>
  <si>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</si>
  <si>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</si>
  <si>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</si>
  <si>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</si>
  <si>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</si>
  <si>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</si>
  <si>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</si>
  <si>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</si>
  <si>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</si>
  <si>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</si>
  <si>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</si>
  <si>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</si>
  <si>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</si>
  <si>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</si>
  <si>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</si>
  <si>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</si>
  <si>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</si>
  <si>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</si>
  <si>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</si>
  <si>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</si>
  <si>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</si>
  <si>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</si>
  <si>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</si>
  <si>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</si>
  <si>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</si>
  <si>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</si>
  <si>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</si>
  <si>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</si>
  <si>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</si>
  <si>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</si>
  <si>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</si>
  <si>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</si>
  <si>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</si>
  <si>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</si>
  <si>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</si>
  <si>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</si>
  <si>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</si>
  <si>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</si>
  <si>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</si>
  <si>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</si>
  <si>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</si>
  <si>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</si>
  <si>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</si>
  <si>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</si>
  <si>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</si>
  <si>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</si>
  <si>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</si>
  <si>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</si>
  <si>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</si>
  <si>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</si>
  <si>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</si>
  <si>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</si>
  <si>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</si>
  <si>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</si>
  <si>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</si>
  <si>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</si>
  <si>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</si>
  <si>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</si>
  <si>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</si>
  <si>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</si>
  <si>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</si>
  <si>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</si>
  <si>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</si>
  <si>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</si>
  <si>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</si>
  <si>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</si>
  <si>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</si>
  <si>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</si>
  <si>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</si>
  <si>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</si>
  <si>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</si>
  <si>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</si>
  <si>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</si>
  <si>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</si>
  <si>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</si>
  <si>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</si>
  <si>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</si>
  <si>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</si>
  <si>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</si>
  <si>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</si>
  <si>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</si>
  <si>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</si>
  <si>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</si>
  <si>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</si>
  <si>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</si>
  <si>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</si>
  <si>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</si>
  <si>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</si>
  <si>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</si>
  <si>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</si>
  <si>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</si>
  <si>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</si>
  <si>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</si>
  <si>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</si>
  <si>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</si>
  <si>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</si>
  <si>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</si>
  <si>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</si>
  <si>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</si>
  <si>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</si>
  <si>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</si>
  <si>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</si>
  <si>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</si>
  <si>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</si>
  <si>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</si>
  <si>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</si>
  <si>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</si>
  <si>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</si>
  <si>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</si>
  <si>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</si>
  <si>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</si>
  <si>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</si>
  <si>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</si>
  <si>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</si>
  <si>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</si>
  <si>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</si>
  <si>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</si>
  <si>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</si>
  <si>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</si>
  <si>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</si>
  <si>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</si>
  <si>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</si>
  <si>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</si>
  <si>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</si>
  <si>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</si>
  <si>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</si>
  <si>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</si>
  <si>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</si>
  <si>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</si>
  <si>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</si>
  <si>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</si>
  <si>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</si>
  <si>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</si>
  <si>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</si>
  <si>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</si>
  <si>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</si>
  <si>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</si>
  <si>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</si>
  <si>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</si>
  <si>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</si>
  <si>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</si>
  <si>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</si>
  <si>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</si>
  <si>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</si>
  <si>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</si>
  <si>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</si>
  <si>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</si>
  <si>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</si>
  <si>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</si>
  <si>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</si>
  <si>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</si>
  <si>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</si>
  <si>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</si>
  <si>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</si>
  <si>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</si>
  <si>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</si>
  <si>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</si>
  <si>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</si>
  <si>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</si>
  <si>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</si>
  <si>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</si>
  <si>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</si>
  <si>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</si>
  <si>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</si>
  <si>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</si>
  <si>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</si>
  <si>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</si>
  <si>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</si>
  <si>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</si>
  <si>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</si>
  <si>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</si>
  <si>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</si>
  <si>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</si>
  <si>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</si>
  <si>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</si>
  <si>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</si>
  <si>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</si>
  <si>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</si>
  <si>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</si>
  <si>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</si>
  <si>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</si>
  <si>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</si>
  <si>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</si>
  <si>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</si>
  <si>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</si>
  <si>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</si>
  <si>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</si>
  <si>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</si>
  <si>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</si>
  <si>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</si>
  <si>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</si>
  <si>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</si>
  <si>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</si>
  <si>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</si>
  <si>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</si>
  <si>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</si>
  <si>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</si>
  <si>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</si>
  <si>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</si>
  <si>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</si>
  <si>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</si>
  <si>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</si>
  <si>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</si>
  <si>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</si>
  <si>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</si>
  <si>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</si>
  <si>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</si>
  <si>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</si>
  <si>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</si>
  <si>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</si>
  <si>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</si>
  <si>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</si>
  <si>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</si>
  <si>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</si>
  <si>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</si>
  <si>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</si>
  <si>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</si>
  <si>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</si>
  <si>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</si>
  <si>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</si>
  <si>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</si>
  <si>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</si>
  <si>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</si>
  <si>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</si>
  <si>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</si>
  <si>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</si>
  <si>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</si>
  <si>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</si>
  <si>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</si>
  <si>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</si>
  <si>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</si>
  <si>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</si>
  <si>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</si>
  <si>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</si>
  <si>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</si>
  <si>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</si>
  <si>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</si>
  <si>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</si>
  <si>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</si>
  <si>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</si>
  <si>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</si>
  <si>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</si>
  <si>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</si>
  <si>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</si>
  <si>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</si>
  <si>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</si>
  <si>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</si>
  <si>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</si>
  <si>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</si>
  <si>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</si>
  <si>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</si>
  <si>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</si>
  <si>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</si>
  <si>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</si>
  <si>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</si>
  <si>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</si>
  <si>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</si>
  <si>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</si>
  <si>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</si>
  <si>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</si>
  <si>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</si>
  <si>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</si>
  <si>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</si>
  <si>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</si>
  <si>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</si>
  <si>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</si>
  <si>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</si>
  <si>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</si>
  <si>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</si>
  <si>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</si>
  <si>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</si>
  <si>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</si>
  <si>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</si>
  <si>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</si>
  <si>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</si>
  <si>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</si>
  <si>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</si>
  <si>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</si>
  <si>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</si>
  <si>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</si>
  <si>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</si>
  <si>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</si>
  <si>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</si>
  <si>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</si>
  <si>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</si>
  <si>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</si>
  <si>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</si>
  <si>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</si>
  <si>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</si>
  <si>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</si>
  <si>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</si>
  <si>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</si>
  <si>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</si>
  <si>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</si>
  <si>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</si>
  <si>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</si>
  <si>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</si>
  <si>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</si>
  <si>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</si>
  <si>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</si>
  <si>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</si>
  <si>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</si>
  <si>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</si>
  <si>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</si>
  <si>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</si>
  <si>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</si>
  <si>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</si>
  <si>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</si>
  <si>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</si>
  <si>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</si>
  <si>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</si>
  <si>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</si>
  <si>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</si>
  <si>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</si>
  <si>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</si>
  <si>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</si>
  <si>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</si>
  <si>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</si>
  <si>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</si>
  <si>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</si>
  <si>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</si>
  <si>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</si>
  <si>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</si>
  <si>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</si>
  <si>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</si>
  <si>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</si>
  <si>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</si>
  <si>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</si>
  <si>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</si>
  <si>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</si>
  <si>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</si>
  <si>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</si>
  <si>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</si>
  <si>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</si>
  <si>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</si>
  <si>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</si>
  <si>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</si>
  <si>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</si>
  <si>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</si>
  <si>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</si>
  <si>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</si>
  <si>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</si>
  <si>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</si>
  <si>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</si>
  <si>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</si>
  <si>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</si>
  <si>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</si>
  <si>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</si>
  <si>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</si>
  <si>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</si>
  <si>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</si>
  <si>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</si>
  <si>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</si>
  <si>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</si>
  <si>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</si>
  <si>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</si>
  <si>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</si>
  <si>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</si>
  <si>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</si>
  <si>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</si>
  <si>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</si>
  <si>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</si>
  <si>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</si>
  <si>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</si>
  <si>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</si>
  <si>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</si>
  <si>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</si>
  <si>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</si>
  <si>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</si>
  <si>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</si>
  <si>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</si>
  <si>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</si>
  <si>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</si>
  <si>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</si>
  <si>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</si>
  <si>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</si>
  <si>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</si>
  <si>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</si>
  <si>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</si>
  <si>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</si>
  <si>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</si>
  <si>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</si>
  <si>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</si>
  <si>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</si>
  <si>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</si>
  <si>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</si>
  <si>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</si>
  <si>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</si>
  <si>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</si>
  <si>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</si>
  <si>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</si>
  <si>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</si>
  <si>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</si>
  <si>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</si>
  <si>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</si>
  <si>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</si>
  <si>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</si>
  <si>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</si>
  <si>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</si>
  <si>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</si>
  <si>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</si>
  <si>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</si>
  <si>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</si>
  <si>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</si>
  <si>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</si>
  <si>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</si>
  <si>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</si>
  <si>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</si>
  <si>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</si>
  <si>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</si>
  <si>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</si>
  <si>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</si>
  <si>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</si>
  <si>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</si>
  <si>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</si>
  <si>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</si>
  <si>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</si>
  <si>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</si>
  <si>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</si>
  <si>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</si>
  <si>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</si>
  <si>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</si>
  <si>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</si>
  <si>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</si>
  <si>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</si>
  <si>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</si>
  <si>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</si>
  <si>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</si>
  <si>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</si>
  <si>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</si>
  <si>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</si>
  <si>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</si>
  <si>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</si>
  <si>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</si>
  <si>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</si>
  <si>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</si>
  <si>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</si>
  <si>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</si>
  <si>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</si>
  <si>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</si>
  <si>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</si>
  <si>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</si>
  <si>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</si>
  <si>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</si>
  <si>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</si>
  <si>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</si>
  <si>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</si>
  <si>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</si>
  <si>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</si>
  <si>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</si>
  <si>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</si>
  <si>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</si>
  <si>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</si>
  <si>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</si>
  <si>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</si>
  <si>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</si>
  <si>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</si>
  <si>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</si>
  <si>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</si>
  <si>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</si>
  <si>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</si>
  <si>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</si>
  <si>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</si>
  <si>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</si>
  <si>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</si>
  <si>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</si>
  <si>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</si>
  <si>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</si>
  <si>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</si>
  <si>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</si>
  <si>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</si>
  <si>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</si>
  <si>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</si>
  <si>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</si>
  <si>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</si>
  <si>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</si>
  <si>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</si>
  <si>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</si>
  <si>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</si>
  <si>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</si>
  <si>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</si>
  <si>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</si>
  <si>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</si>
  <si>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</si>
  <si>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</si>
  <si>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</si>
  <si>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</si>
  <si>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</si>
  <si>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</si>
  <si>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</si>
  <si>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</si>
  <si>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</si>
  <si>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</si>
  <si>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</si>
  <si>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</si>
  <si>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</si>
  <si>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</si>
  <si>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</si>
  <si>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</si>
  <si>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</si>
  <si>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</si>
  <si>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</si>
  <si>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</si>
  <si>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</si>
  <si>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</si>
  <si>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</si>
  <si>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</si>
  <si>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</si>
  <si>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</si>
  <si>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</si>
  <si>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</si>
  <si>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</si>
  <si>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</si>
  <si>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</si>
  <si>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</si>
  <si>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</si>
  <si>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</si>
  <si>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</si>
  <si>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</si>
  <si>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</si>
  <si>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</si>
  <si>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</si>
  <si>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</si>
  <si>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</si>
  <si>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</si>
  <si>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</si>
  <si>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</si>
  <si>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</si>
  <si>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</si>
  <si>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</si>
  <si>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</si>
  <si>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</si>
  <si>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</si>
  <si>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</si>
  <si>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</si>
  <si>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</si>
  <si>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</si>
  <si>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</si>
  <si>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</si>
  <si>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</si>
  <si>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</si>
  <si>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</si>
  <si>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</si>
  <si>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</si>
  <si>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</si>
  <si>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</si>
  <si>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</si>
  <si>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</si>
  <si>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</si>
  <si>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</si>
  <si>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</si>
  <si>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</si>
  <si>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</si>
  <si>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</si>
  <si>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</si>
  <si>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</si>
  <si>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</si>
  <si>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</si>
  <si>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</si>
  <si>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</si>
  <si>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</si>
  <si>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</si>
  <si>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</si>
  <si>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</si>
  <si>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</si>
  <si>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</si>
  <si>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</si>
  <si>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</si>
  <si>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</si>
  <si>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</si>
  <si>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</si>
  <si>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</si>
  <si>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</si>
  <si>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</si>
  <si>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</si>
  <si>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</si>
  <si>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</si>
  <si>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</si>
  <si>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</si>
  <si>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</si>
  <si>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</si>
  <si>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</si>
  <si>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</si>
  <si>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</si>
  <si>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</si>
  <si>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</si>
  <si>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</si>
  <si>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</si>
  <si>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</si>
  <si>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</si>
  <si>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</si>
  <si>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</si>
  <si>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</si>
  <si>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</si>
  <si>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</si>
  <si>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</si>
  <si>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</si>
  <si>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</si>
  <si>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</si>
  <si>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</si>
  <si>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</si>
  <si>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</si>
  <si>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</si>
  <si>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</si>
  <si>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</si>
  <si>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</si>
  <si>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</si>
  <si>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</si>
  <si>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</si>
  <si>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</si>
  <si>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</si>
  <si>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</si>
  <si>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</si>
  <si>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</si>
  <si>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</si>
  <si>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</si>
  <si>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</si>
  <si>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</si>
  <si>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</si>
  <si>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</si>
  <si>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</si>
  <si>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</si>
  <si>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</si>
  <si>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</si>
  <si>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</si>
  <si>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</si>
  <si>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</si>
  <si>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</si>
  <si>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</si>
  <si>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</si>
  <si>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</si>
  <si>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</si>
  <si>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</si>
  <si>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</si>
  <si>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</si>
  <si>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</si>
  <si>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</si>
  <si>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</si>
  <si>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</si>
  <si>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</si>
  <si>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</si>
  <si>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</si>
  <si>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</si>
  <si>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</si>
  <si>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</si>
  <si>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</si>
  <si>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</si>
  <si>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</si>
  <si>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</si>
  <si>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</si>
  <si>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</si>
  <si>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</si>
  <si>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</si>
  <si>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</si>
  <si>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</si>
  <si>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</si>
  <si>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</si>
  <si>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</si>
  <si>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</si>
  <si>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</si>
  <si>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</si>
  <si>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</si>
  <si>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</si>
  <si>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</si>
  <si>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</si>
  <si>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</si>
  <si>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</si>
  <si>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</si>
  <si>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</si>
  <si>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</si>
  <si>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</si>
  <si>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</si>
  <si>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</si>
  <si>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</si>
  <si>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</si>
  <si>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</si>
  <si>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</si>
  <si>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</si>
  <si>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</si>
  <si>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</si>
  <si>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</si>
  <si>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</si>
  <si>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</si>
  <si>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</si>
  <si>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</si>
  <si>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</si>
  <si>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</si>
  <si>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</si>
  <si>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</si>
  <si>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</si>
  <si>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</si>
  <si>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</si>
  <si>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</si>
  <si>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</si>
  <si>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</si>
  <si>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</si>
  <si>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</si>
  <si>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</si>
  <si>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</si>
  <si>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</si>
  <si>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</si>
  <si>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</si>
  <si>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</si>
  <si>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</si>
  <si>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</si>
  <si>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</si>
  <si>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</si>
  <si>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</si>
  <si>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</si>
  <si>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</si>
  <si>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</si>
  <si>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</si>
  <si>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</si>
  <si>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</si>
  <si>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</si>
  <si>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</si>
  <si>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</si>
  <si>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</si>
  <si>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</si>
  <si>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</si>
  <si>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</si>
  <si>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</si>
  <si>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</si>
  <si>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</si>
  <si>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</si>
  <si>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</si>
  <si>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</si>
  <si>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</si>
  <si>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</si>
  <si>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</si>
  <si>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</si>
  <si>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</si>
  <si>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</si>
  <si>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</si>
  <si>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</si>
  <si>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</si>
  <si>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</si>
  <si>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</si>
  <si>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</si>
  <si>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</si>
  <si>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</si>
  <si>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</si>
  <si>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</si>
  <si>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</si>
  <si>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</si>
  <si>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</si>
  <si>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</si>
  <si>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</si>
  <si>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</si>
  <si>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</si>
  <si>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</si>
  <si>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</si>
  <si>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</si>
  <si>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</si>
  <si>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</si>
  <si>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</si>
  <si>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</si>
  <si>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</si>
  <si>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</si>
  <si>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</si>
  <si>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</si>
  <si>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</si>
  <si>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</si>
  <si>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</si>
  <si>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</si>
  <si>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</si>
  <si>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</si>
  <si>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</si>
  <si>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</si>
  <si>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</si>
  <si>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</si>
  <si>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</si>
  <si>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</si>
  <si>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</si>
  <si>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</si>
  <si>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</si>
  <si>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</si>
  <si>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</si>
  <si>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</si>
  <si>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</si>
  <si>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</si>
  <si>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</si>
  <si>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</si>
  <si>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</si>
  <si>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</si>
  <si>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</si>
  <si>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</si>
  <si>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</si>
  <si>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</si>
  <si>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</si>
  <si>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</si>
  <si>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</si>
  <si>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</si>
  <si>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</si>
  <si>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</si>
  <si>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</si>
  <si>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</si>
  <si>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</si>
  <si>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</si>
  <si>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</si>
  <si>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</si>
  <si>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</si>
  <si>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</si>
  <si>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</si>
  <si>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</si>
  <si>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</si>
  <si>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</si>
  <si>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</si>
  <si>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</si>
  <si>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</si>
  <si>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</si>
  <si>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</si>
  <si>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</si>
  <si>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</si>
  <si>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</si>
  <si>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</si>
  <si>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</si>
  <si>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</si>
  <si>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</si>
  <si>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</si>
  <si>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</si>
  <si>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</si>
  <si>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</si>
  <si>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</si>
  <si>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</si>
  <si>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</si>
  <si>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</si>
  <si>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</si>
  <si>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</si>
  <si>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</si>
  <si>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</si>
  <si>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</si>
  <si>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</si>
  <si>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</si>
  <si>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</si>
  <si>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</si>
  <si>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</si>
  <si>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</si>
  <si>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</si>
  <si>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</si>
  <si>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</si>
  <si>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</si>
  <si>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</si>
  <si>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</si>
  <si>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</si>
  <si>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</si>
  <si>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</si>
  <si>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</si>
  <si>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</si>
  <si>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</si>
  <si>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</si>
  <si>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</si>
  <si>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</si>
  <si>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</si>
  <si>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</si>
  <si>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</si>
  <si>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</si>
  <si>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</si>
  <si>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</si>
  <si>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</si>
  <si>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</si>
  <si>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</si>
  <si>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</si>
  <si>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</si>
  <si>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</si>
  <si>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</si>
  <si>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</si>
  <si>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</si>
  <si>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</si>
  <si>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</si>
  <si>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</si>
  <si>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</si>
  <si>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</si>
  <si>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</si>
  <si>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</si>
  <si>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</si>
  <si>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</si>
  <si>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</si>
  <si>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</si>
  <si>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</si>
  <si>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</si>
  <si>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</si>
  <si>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</si>
  <si>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</si>
  <si>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</si>
  <si>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</si>
  <si>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</si>
  <si>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</si>
  <si>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</si>
  <si>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</si>
  <si>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</si>
  <si>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</si>
  <si>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</si>
  <si>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</si>
  <si>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</si>
  <si>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</si>
  <si>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</si>
  <si>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</si>
  <si>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</si>
  <si>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</si>
  <si>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</si>
  <si>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</si>
  <si>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</si>
  <si>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</si>
  <si>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</si>
  <si>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</si>
  <si>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</si>
  <si>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</si>
  <si>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</si>
  <si>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</si>
  <si>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</si>
  <si>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</si>
  <si>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</si>
  <si>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</si>
  <si>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</si>
  <si>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</si>
  <si>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</si>
  <si>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</si>
  <si>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</si>
  <si>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</si>
  <si>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</si>
  <si>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</si>
  <si>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</si>
  <si>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</si>
  <si>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</si>
  <si>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</si>
  <si>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</si>
  <si>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</si>
  <si>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</si>
  <si>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</si>
  <si>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</si>
  <si>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</si>
  <si>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</si>
  <si>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</si>
  <si>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</si>
  <si>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</si>
  <si>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</si>
  <si>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</si>
  <si>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</si>
  <si>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</si>
  <si>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</si>
  <si>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</si>
  <si>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</si>
  <si>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</si>
  <si>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</si>
  <si>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</si>
  <si>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</si>
  <si>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</si>
  <si>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</si>
  <si>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</si>
  <si>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</si>
  <si>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</si>
  <si>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</si>
  <si>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</si>
  <si>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</si>
  <si>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</si>
  <si>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</si>
  <si>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</si>
  <si>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</si>
  <si>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</si>
  <si>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</si>
  <si>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</si>
  <si>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</si>
  <si>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</si>
  <si>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</si>
  <si>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</si>
  <si>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</si>
  <si>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</si>
  <si>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</si>
  <si>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</si>
  <si>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</si>
  <si>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</si>
  <si>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</si>
  <si>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</si>
  <si>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</si>
  <si>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</si>
  <si>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</si>
  <si>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</si>
  <si>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</si>
  <si>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</si>
  <si>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</si>
  <si>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</si>
  <si>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</si>
  <si>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</si>
  <si>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</si>
  <si>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</si>
  <si>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</si>
  <si>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</si>
  <si>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</si>
  <si>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</si>
  <si>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</si>
  <si>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</si>
  <si>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</si>
  <si>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</si>
  <si>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</si>
  <si>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</si>
  <si>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</si>
  <si>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</si>
  <si>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</si>
  <si>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</si>
  <si>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</si>
  <si>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</si>
  <si>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</si>
  <si>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</si>
  <si>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</si>
  <si>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</si>
  <si>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</si>
  <si>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</si>
  <si>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</si>
  <si>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</si>
  <si>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</si>
  <si>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</si>
  <si>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</si>
  <si>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</si>
  <si>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</si>
  <si>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</si>
  <si>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</si>
  <si>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</si>
  <si>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</si>
  <si>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</si>
  <si>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</si>
  <si>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</si>
  <si>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</si>
  <si>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</si>
  <si>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</si>
  <si>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</si>
  <si>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</si>
  <si>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</si>
  <si>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</si>
  <si>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</si>
  <si>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</si>
  <si>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</si>
  <si>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</si>
  <si>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</si>
  <si>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</si>
  <si>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</si>
  <si>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</si>
  <si>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</si>
  <si>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</si>
  <si>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</si>
  <si>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</si>
  <si>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</si>
  <si>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</si>
  <si>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</si>
  <si>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</si>
  <si>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</si>
  <si>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</si>
  <si>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</si>
  <si>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</si>
  <si>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</si>
  <si>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</si>
  <si>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</si>
  <si>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</si>
  <si>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</si>
  <si>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</si>
  <si>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</si>
  <si>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</si>
  <si>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</si>
  <si>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</si>
  <si>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</si>
  <si>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</si>
  <si>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</si>
  <si>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</si>
  <si>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</si>
  <si>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</si>
  <si>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</si>
  <si>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</si>
  <si>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</si>
  <si>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</si>
  <si>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</si>
  <si>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</si>
  <si>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</si>
  <si>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</si>
  <si>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</si>
  <si>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</si>
  <si>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</si>
  <si>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</si>
  <si>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</si>
  <si>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</si>
  <si>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</si>
  <si>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</si>
  <si>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</si>
  <si>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</si>
  <si>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</si>
  <si>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</si>
  <si>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</si>
  <si>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</si>
  <si>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</si>
  <si>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</si>
  <si>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</si>
  <si>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</si>
  <si>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</si>
  <si>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</si>
  <si>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</si>
  <si>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</si>
  <si>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</si>
  <si>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</si>
  <si>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</si>
  <si>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</si>
  <si>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</si>
  <si>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</si>
  <si>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</si>
  <si>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</si>
  <si>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</si>
  <si>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</si>
  <si>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</si>
  <si>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</si>
  <si>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</si>
  <si>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</si>
  <si>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</si>
  <si>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</si>
  <si>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</si>
  <si>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</si>
  <si>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</si>
  <si>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</si>
  <si>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</si>
  <si>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</si>
  <si>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</si>
  <si>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</si>
  <si>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</si>
  <si>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</si>
  <si>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</si>
  <si>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</si>
  <si>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</si>
  <si>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</si>
  <si>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</si>
  <si>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</si>
  <si>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</si>
  <si>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</si>
  <si>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</si>
  <si>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</si>
  <si>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</si>
  <si>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</si>
  <si>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</si>
  <si>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</si>
  <si>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</si>
  <si>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</si>
  <si>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</si>
  <si>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</si>
  <si>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</si>
  <si>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</si>
  <si>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</si>
  <si>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</si>
  <si>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</si>
  <si>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</si>
  <si>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</si>
  <si>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</si>
  <si>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</si>
  <si>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</si>
  <si>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</si>
  <si>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</si>
  <si>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</si>
  <si>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</si>
  <si>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</si>
  <si>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</si>
  <si>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</si>
  <si>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</si>
  <si>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</si>
  <si>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</si>
  <si>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</si>
  <si>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</si>
  <si>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</si>
  <si>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</si>
  <si>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</si>
  <si>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</si>
  <si>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</si>
  <si>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</si>
  <si>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</si>
  <si>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</si>
  <si>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</si>
  <si>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</si>
  <si>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</si>
  <si>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</si>
  <si>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</si>
  <si>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</si>
  <si>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</si>
  <si>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</si>
  <si>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</si>
  <si>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</si>
  <si>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</si>
  <si>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</si>
  <si>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</si>
  <si>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</si>
  <si>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</si>
  <si>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</si>
  <si>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</si>
  <si>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</si>
  <si>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</si>
  <si>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</si>
  <si>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</si>
  <si>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</si>
  <si>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</si>
  <si>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</si>
  <si>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</si>
  <si>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</si>
  <si>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</si>
  <si>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</si>
  <si>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</si>
  <si>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</si>
  <si>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</si>
  <si>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</si>
  <si>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</si>
  <si>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</si>
  <si>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</si>
  <si>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</si>
  <si>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</si>
  <si>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</si>
  <si>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</si>
  <si>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</si>
  <si>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</si>
  <si>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</si>
  <si>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</si>
  <si>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</si>
  <si>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</si>
  <si>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</si>
  <si>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</si>
  <si>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</si>
  <si>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</si>
  <si>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</si>
  <si>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</si>
  <si>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</si>
  <si>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</si>
  <si>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</si>
  <si>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</si>
  <si>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</si>
  <si>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</si>
  <si>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</si>
  <si>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</si>
  <si>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</si>
  <si>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</si>
  <si>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</si>
  <si>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</si>
  <si>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</si>
  <si>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</si>
  <si>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</si>
  <si>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</si>
  <si>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</si>
  <si>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</si>
  <si>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</si>
  <si>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</si>
  <si>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</si>
  <si>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</si>
  <si>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</si>
  <si>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</si>
  <si>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</si>
  <si>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</si>
  <si>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</si>
  <si>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</si>
  <si>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</si>
  <si>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</si>
  <si>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</si>
  <si>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</si>
  <si>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</si>
  <si>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</si>
  <si>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</si>
  <si>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</si>
  <si>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</si>
  <si>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</si>
  <si>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</si>
  <si>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</si>
  <si>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</si>
  <si>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</si>
  <si>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</si>
  <si>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</si>
  <si>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</si>
  <si>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</si>
  <si>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</si>
  <si>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</si>
  <si>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</si>
  <si>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</si>
  <si>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</si>
  <si>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</si>
  <si>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</si>
  <si>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</si>
  <si>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</si>
  <si>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</si>
  <si>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</si>
  <si>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</si>
  <si>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</si>
  <si>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</si>
  <si>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</si>
  <si>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</si>
  <si>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</si>
  <si>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</si>
  <si>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</si>
  <si>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</si>
  <si>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</si>
  <si>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</si>
  <si>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</si>
  <si>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</si>
  <si>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</si>
  <si>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</si>
  <si>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</si>
  <si>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</si>
  <si>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</si>
  <si>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</si>
  <si>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</si>
  <si>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</si>
  <si>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</si>
  <si>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</si>
  <si>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</si>
  <si>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</si>
  <si>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</si>
  <si>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</si>
  <si>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</si>
  <si>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</si>
  <si>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</si>
  <si>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</si>
  <si>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</si>
  <si>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</si>
  <si>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</si>
  <si>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</si>
  <si>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</si>
  <si>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</si>
  <si>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</si>
  <si>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</si>
  <si>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</si>
  <si>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</si>
  <si>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</si>
  <si>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</si>
  <si>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</si>
  <si>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</si>
  <si>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</si>
  <si>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</si>
  <si>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</si>
  <si>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</si>
  <si>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</si>
  <si>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</si>
  <si>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</si>
  <si>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</si>
  <si>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</si>
  <si>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</si>
  <si>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</si>
  <si>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</si>
  <si>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</si>
  <si>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</si>
  <si>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</si>
  <si>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</si>
  <si>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</si>
  <si>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</si>
  <si>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</si>
  <si>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</si>
  <si>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</si>
  <si>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</si>
  <si>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</si>
  <si>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</si>
  <si>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</si>
  <si>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</si>
  <si>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</si>
  <si>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</si>
  <si>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</si>
  <si>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</si>
  <si>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</si>
  <si>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</si>
  <si>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</si>
  <si>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</si>
  <si>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</si>
  <si>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</si>
  <si>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</si>
  <si>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</si>
  <si>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</si>
  <si>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</si>
  <si>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</si>
  <si>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</si>
  <si>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</si>
  <si>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</si>
  <si>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</si>
  <si>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</si>
  <si>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</si>
  <si>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</si>
  <si>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</si>
  <si>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</si>
  <si>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</si>
  <si>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</si>
  <si>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</si>
  <si>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</si>
  <si>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</si>
  <si>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</si>
  <si>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</si>
  <si>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</si>
  <si>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</si>
  <si>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</si>
  <si>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</si>
  <si>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</si>
  <si>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</si>
  <si>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</si>
  <si>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</si>
  <si>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</si>
  <si>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</si>
  <si>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</si>
  <si>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</si>
  <si>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</si>
  <si>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</si>
  <si>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</si>
  <si>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</si>
  <si>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</si>
  <si>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</si>
  <si>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</si>
  <si>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</si>
  <si>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</si>
  <si>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</si>
  <si>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</si>
  <si>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</si>
  <si>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</si>
  <si>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</si>
  <si>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</si>
  <si>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</si>
  <si>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</si>
  <si>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</si>
  <si>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</si>
  <si>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</si>
  <si>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</si>
  <si>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</si>
  <si>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</si>
  <si>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</si>
  <si>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</si>
  <si>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</si>
  <si>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</si>
  <si>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</si>
  <si>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</si>
  <si>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</si>
  <si>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</si>
  <si>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</si>
  <si>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</si>
  <si>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</si>
  <si>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</si>
  <si>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</si>
  <si>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</si>
  <si>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</si>
  <si>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</si>
  <si>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</si>
  <si>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</si>
  <si>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</si>
  <si>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</si>
  <si>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</si>
  <si>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</si>
  <si>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</si>
  <si>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</si>
  <si>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</si>
  <si>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</si>
  <si>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</si>
  <si>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</si>
  <si>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</si>
  <si>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</si>
  <si>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</si>
  <si>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</si>
  <si>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</si>
  <si>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</si>
  <si>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</si>
  <si>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</si>
  <si>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</si>
  <si>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</si>
  <si>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</si>
  <si>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</si>
  <si>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</si>
  <si>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</si>
  <si>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</si>
  <si>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</si>
  <si>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</si>
  <si>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</si>
  <si>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</si>
  <si>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</si>
  <si>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</si>
  <si>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</si>
  <si>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</si>
  <si>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</si>
  <si>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</si>
  <si>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</si>
  <si>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</si>
  <si>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</si>
  <si>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</si>
  <si>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</si>
  <si>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</si>
  <si>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</si>
  <si>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</si>
  <si>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</si>
  <si>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</si>
  <si>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</si>
  <si>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</si>
  <si>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</si>
  <si>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</si>
  <si>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</si>
  <si>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</si>
  <si>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</si>
  <si>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</si>
  <si>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</si>
  <si>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</si>
  <si>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</si>
  <si>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</si>
  <si>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</si>
  <si>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</si>
  <si>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</si>
  <si>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</si>
  <si>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</si>
  <si>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</si>
  <si>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</si>
  <si>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</si>
  <si>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</si>
  <si>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</si>
  <si>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</si>
  <si>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</si>
  <si>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</si>
  <si>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</si>
  <si>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</si>
  <si>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</si>
  <si>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</si>
  <si>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</si>
  <si>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</si>
  <si>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</si>
  <si>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</si>
  <si>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</si>
  <si>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</si>
  <si>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</si>
  <si>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</si>
  <si>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</si>
  <si>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</si>
  <si>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</si>
  <si>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</si>
  <si>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</si>
  <si>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</si>
  <si>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</si>
  <si>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</si>
  <si>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</si>
  <si>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</si>
  <si>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</si>
  <si>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</si>
  <si>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</si>
  <si>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</si>
  <si>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</si>
  <si>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</si>
  <si>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</si>
  <si>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</si>
  <si>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</si>
  <si>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</si>
  <si>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</si>
  <si>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</si>
  <si>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</si>
  <si>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</si>
  <si>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</si>
  <si>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</si>
  <si>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</si>
  <si>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</si>
  <si>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</si>
  <si>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</si>
  <si>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</si>
  <si>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</si>
  <si>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</si>
  <si>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</si>
  <si>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</si>
  <si>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</si>
  <si>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</si>
  <si>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</si>
  <si>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</si>
  <si>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</si>
  <si>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</si>
  <si>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</si>
  <si>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</si>
  <si>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</si>
  <si>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</si>
  <si>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</si>
  <si>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</si>
  <si>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</si>
  <si>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</si>
  <si>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</si>
  <si>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</si>
  <si>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</si>
  <si>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</si>
  <si>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</si>
  <si>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</si>
  <si>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</si>
  <si>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</si>
  <si>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</si>
  <si>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</si>
  <si>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</si>
  <si>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</si>
  <si>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</si>
  <si>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</si>
  <si>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</si>
  <si>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</si>
  <si>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</si>
  <si>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</si>
  <si>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</si>
  <si>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</si>
  <si>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</si>
  <si>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</si>
  <si>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</si>
  <si>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</si>
  <si>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</si>
  <si>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</si>
  <si>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</si>
  <si>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</si>
  <si>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</si>
  <si>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</si>
  <si>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</si>
  <si>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</si>
  <si>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</si>
  <si>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</si>
  <si>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</si>
  <si>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</si>
  <si>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</si>
  <si>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</si>
  <si>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</si>
  <si>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</si>
  <si>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</si>
  <si>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</si>
  <si>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</si>
  <si>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</si>
  <si>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</si>
  <si>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</si>
  <si>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</si>
  <si>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</si>
  <si>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</si>
  <si>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</si>
  <si>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</si>
  <si>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</si>
  <si>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</si>
  <si>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</si>
  <si>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</si>
  <si>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</si>
  <si>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</si>
  <si>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</si>
  <si>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</si>
  <si>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</si>
  <si>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</si>
  <si>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</si>
  <si>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</si>
  <si>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</si>
  <si>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</si>
  <si>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</si>
  <si>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</si>
  <si>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</si>
  <si>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</si>
  <si>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</si>
  <si>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</si>
  <si>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</si>
  <si>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</si>
  <si>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</si>
  <si>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</si>
  <si>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</si>
  <si>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</si>
  <si>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</si>
  <si>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</si>
  <si>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</si>
  <si>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</si>
  <si>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</si>
  <si>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</si>
  <si>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</si>
  <si>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</si>
  <si>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</si>
  <si>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</si>
  <si>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</si>
  <si>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</si>
  <si>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</si>
  <si>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</si>
  <si>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</si>
  <si>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</si>
  <si>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</si>
  <si>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</si>
  <si>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</si>
  <si>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</si>
  <si>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</si>
  <si>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</si>
  <si>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</si>
  <si>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</si>
  <si>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</si>
  <si>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</si>
  <si>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</si>
  <si>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</si>
  <si>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</si>
  <si>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</si>
  <si>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</si>
  <si>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</si>
  <si>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</si>
  <si>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</si>
  <si>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</si>
  <si>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</si>
  <si>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</si>
  <si>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</si>
  <si>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</si>
  <si>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</si>
  <si>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</si>
  <si>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</si>
  <si>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</si>
  <si>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</si>
  <si>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</si>
  <si>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</si>
  <si>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</si>
  <si>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</si>
  <si>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</si>
  <si>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</si>
  <si>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</si>
  <si>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</si>
  <si>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</si>
  <si>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</si>
  <si>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</si>
  <si>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</si>
  <si>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</si>
  <si>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</si>
  <si>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</si>
  <si>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</si>
  <si>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</si>
  <si>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</si>
  <si>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</si>
  <si>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</si>
  <si>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</si>
  <si>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</si>
  <si>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</si>
  <si>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</si>
  <si>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</si>
  <si>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</si>
  <si>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</si>
  <si>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</si>
  <si>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</si>
  <si>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</si>
  <si>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</si>
  <si>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</si>
  <si>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</si>
  <si>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</si>
  <si>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</si>
  <si>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</si>
  <si>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</si>
  <si>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</si>
  <si>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</si>
  <si>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</si>
  <si>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</si>
  <si>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</si>
  <si>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</si>
  <si>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</si>
  <si>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</si>
  <si>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</si>
  <si>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</si>
  <si>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</si>
  <si>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</si>
  <si>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</si>
  <si>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</si>
  <si>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</si>
  <si>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</si>
  <si>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</si>
  <si>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</si>
  <si>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</si>
  <si>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</si>
  <si>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</si>
  <si>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</si>
  <si>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</si>
  <si>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</si>
  <si>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</si>
  <si>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</si>
  <si>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</si>
  <si>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</si>
  <si>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</si>
  <si>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</si>
  <si>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</si>
  <si>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</si>
  <si>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</si>
  <si>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</si>
  <si>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</si>
  <si>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</si>
  <si>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</si>
  <si>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</si>
  <si>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</si>
  <si>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</si>
  <si>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</si>
  <si>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</si>
  <si>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</si>
  <si>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</si>
  <si>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</si>
  <si>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</si>
  <si>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</si>
  <si>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</si>
  <si>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</si>
  <si>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</si>
  <si>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</si>
  <si>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</si>
  <si>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</si>
  <si>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</si>
  <si>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</si>
  <si>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</si>
  <si>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</si>
  <si>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</si>
  <si>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</si>
  <si>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</si>
  <si>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</si>
  <si>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</si>
  <si>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</si>
  <si>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</si>
  <si>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</si>
  <si>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</si>
  <si>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</si>
  <si>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</si>
  <si>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</si>
  <si>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</si>
  <si>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</si>
  <si>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</si>
  <si>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</si>
  <si>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</si>
  <si>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</si>
  <si>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</si>
  <si>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</si>
  <si>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</si>
  <si>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</si>
  <si>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</si>
  <si>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</si>
  <si>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</si>
  <si>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</si>
  <si>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</si>
  <si>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</si>
  <si>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</si>
  <si>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</si>
  <si>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</si>
  <si>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</si>
  <si>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</si>
  <si>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</si>
  <si>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</si>
  <si>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</si>
  <si>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</si>
  <si>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</si>
  <si>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</si>
  <si>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</si>
  <si>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</si>
  <si>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</si>
  <si>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</si>
  <si>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</si>
  <si>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</si>
  <si>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</si>
  <si>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</si>
  <si>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</si>
  <si>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</si>
  <si>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</si>
  <si>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</si>
  <si>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</si>
  <si>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</si>
  <si>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</si>
  <si>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</si>
  <si>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</si>
  <si>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</si>
  <si>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</si>
  <si>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</si>
  <si>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</si>
  <si>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</si>
  <si>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</si>
  <si>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</si>
  <si>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</si>
  <si>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</si>
  <si>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</si>
  <si>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</si>
  <si>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</si>
  <si>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</si>
  <si>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</si>
  <si>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</si>
  <si>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</si>
  <si>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</si>
  <si>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</si>
  <si>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</si>
  <si>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</si>
  <si>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</si>
  <si>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</si>
  <si>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</si>
  <si>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</si>
  <si>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</si>
  <si>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</si>
  <si>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</si>
  <si>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</si>
  <si>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</si>
  <si>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</si>
  <si>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</si>
  <si>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</si>
  <si>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</si>
  <si>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</si>
  <si>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</si>
  <si>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</si>
  <si>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</si>
  <si>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</si>
  <si>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</si>
  <si>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</si>
  <si>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</si>
  <si>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</si>
  <si>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</si>
  <si>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</si>
  <si>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</si>
  <si>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</si>
  <si>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</si>
  <si>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</si>
  <si>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</si>
  <si>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</si>
  <si>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</si>
  <si>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</si>
  <si>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</si>
  <si>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</si>
  <si>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</si>
  <si>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</si>
  <si>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</si>
  <si>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</si>
  <si>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</si>
  <si>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</si>
  <si>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</si>
  <si>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</si>
  <si>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</si>
  <si>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</si>
  <si>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</si>
  <si>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</si>
  <si>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</si>
  <si>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</si>
  <si>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</si>
  <si>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</si>
  <si>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</si>
  <si>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</si>
  <si>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</si>
  <si>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</si>
  <si>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</si>
  <si>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</si>
  <si>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</si>
  <si>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</si>
  <si>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</si>
  <si>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</si>
  <si>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</si>
  <si>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</si>
  <si>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</si>
  <si>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</si>
  <si>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</si>
  <si>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</si>
  <si>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</si>
  <si>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</si>
  <si>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</si>
  <si>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</si>
  <si>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</si>
  <si>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</si>
  <si>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</si>
  <si>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</si>
  <si>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</si>
  <si>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</si>
  <si>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</si>
  <si>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</si>
  <si>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</si>
  <si>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</si>
  <si>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</si>
  <si>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</si>
  <si>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</si>
  <si>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</si>
  <si>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</si>
  <si>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</si>
  <si>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</si>
  <si>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</si>
  <si>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</si>
  <si>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</si>
  <si>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</si>
  <si>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</si>
  <si>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</si>
  <si>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</si>
  <si>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</si>
  <si>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</si>
  <si>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</si>
  <si>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</si>
  <si>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</si>
  <si>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</si>
  <si>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</si>
  <si>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</si>
  <si>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</si>
  <si>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</si>
  <si>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</si>
  <si>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</si>
  <si>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</si>
  <si>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</si>
  <si>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</si>
  <si>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</si>
  <si>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</si>
  <si>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</si>
  <si>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</si>
  <si>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</si>
  <si>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</si>
  <si>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</si>
  <si>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</si>
  <si>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</si>
  <si>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</si>
  <si>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</si>
  <si>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</si>
  <si>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</si>
  <si>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</si>
  <si>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</si>
  <si>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</si>
  <si>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</si>
  <si>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</si>
  <si>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</si>
  <si>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</si>
  <si>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</si>
  <si>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</si>
  <si>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</si>
  <si>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</si>
  <si>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</si>
  <si>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</si>
  <si>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</si>
  <si>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</si>
  <si>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</si>
  <si>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</si>
  <si>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</si>
  <si>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</si>
  <si>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</si>
  <si>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</si>
  <si>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</si>
  <si>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</si>
  <si>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</si>
  <si>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</si>
  <si>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</si>
  <si>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</si>
  <si>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</si>
  <si>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</si>
  <si>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</si>
  <si>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</si>
  <si>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</si>
  <si>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</si>
  <si>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</si>
  <si>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</si>
  <si>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</si>
  <si>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</si>
  <si>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</si>
  <si>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</si>
  <si>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</si>
  <si>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</si>
  <si>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</si>
  <si>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</si>
  <si>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</si>
  <si>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</si>
  <si>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</si>
  <si>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</si>
  <si>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</si>
  <si>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</si>
  <si>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</si>
  <si>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</si>
  <si>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</si>
  <si>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</si>
  <si>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</si>
  <si>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</si>
  <si>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</si>
  <si>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</si>
  <si>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</si>
  <si>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</si>
  <si>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</si>
  <si>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</si>
  <si>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</si>
  <si>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</si>
  <si>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</si>
  <si>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</si>
  <si>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</si>
  <si>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</si>
  <si>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</si>
  <si>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</si>
  <si>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</si>
  <si>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</si>
  <si>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</si>
  <si>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</si>
  <si>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</si>
  <si>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</si>
  <si>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</si>
  <si>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</si>
  <si>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</si>
  <si>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</si>
  <si>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</si>
  <si>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</si>
  <si>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</si>
  <si>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</si>
  <si>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</si>
  <si>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</si>
  <si>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</si>
  <si>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</si>
  <si>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</si>
  <si>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</si>
  <si>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</si>
  <si>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</si>
  <si>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</si>
  <si>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</si>
  <si>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</si>
  <si>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</si>
  <si>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</si>
  <si>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</si>
  <si>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</si>
  <si>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</si>
  <si>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</si>
  <si>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</si>
  <si>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</si>
  <si>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</si>
  <si>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</si>
  <si>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</si>
  <si>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</si>
  <si>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</si>
  <si>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</si>
  <si>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</si>
  <si>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</si>
  <si>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</si>
  <si>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</si>
  <si>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</si>
  <si>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</si>
  <si>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</si>
  <si>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</si>
  <si>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</si>
  <si>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</si>
  <si>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</si>
  <si>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</si>
  <si>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</si>
  <si>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</si>
  <si>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</si>
  <si>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</si>
  <si>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</si>
  <si>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</si>
  <si>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</si>
  <si>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</si>
  <si>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</si>
  <si>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</si>
  <si>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</si>
  <si>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</si>
  <si>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</si>
  <si>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</si>
  <si>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</si>
  <si>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</si>
  <si>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</si>
  <si>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</si>
  <si>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</si>
  <si>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</si>
  <si>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</si>
  <si>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</si>
  <si>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</si>
  <si>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</si>
  <si>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</si>
  <si>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</si>
  <si>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</si>
  <si>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</si>
  <si>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</si>
  <si>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</si>
  <si>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</si>
  <si>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</si>
  <si>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</si>
  <si>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</si>
  <si>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</si>
  <si>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</si>
  <si>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</si>
  <si>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</si>
  <si>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</si>
  <si>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</si>
  <si>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</si>
  <si>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</si>
  <si>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</si>
  <si>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</si>
  <si>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</si>
  <si>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</si>
  <si>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</si>
  <si>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</si>
  <si>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</si>
  <si>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</si>
  <si>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</si>
  <si>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</si>
  <si>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</si>
  <si>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</si>
  <si>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</si>
  <si>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</si>
  <si>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</si>
  <si>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</si>
  <si>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</si>
  <si>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</si>
  <si>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</si>
  <si>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</si>
  <si>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</si>
  <si>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</si>
  <si>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</si>
  <si>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</si>
  <si>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</si>
  <si>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</si>
  <si>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</si>
  <si>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</si>
  <si>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</si>
  <si>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</si>
  <si>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</si>
  <si>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</si>
  <si>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</si>
  <si>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</si>
  <si>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</si>
  <si>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</si>
  <si>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</si>
  <si>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</si>
  <si>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</si>
  <si>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</si>
  <si>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</si>
  <si>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</si>
  <si>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</si>
  <si>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</si>
  <si>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</si>
  <si>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</si>
  <si>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</si>
  <si>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</si>
  <si>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</si>
  <si>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</si>
  <si>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</si>
  <si>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</si>
  <si>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</si>
  <si>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</si>
  <si>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</si>
  <si>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</si>
  <si>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</si>
  <si>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</si>
  <si>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</si>
  <si>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</si>
  <si>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</si>
  <si>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</si>
  <si>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</si>
  <si>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</si>
  <si>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</si>
  <si>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</si>
  <si>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</si>
  <si>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</si>
  <si>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</si>
  <si>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</si>
  <si>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</si>
  <si>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</si>
  <si>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</si>
  <si>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</si>
  <si>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</si>
  <si>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</si>
  <si>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</si>
  <si>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</si>
  <si>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</si>
  <si>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</si>
  <si>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</si>
  <si>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</si>
  <si>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</si>
  <si>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</si>
  <si>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</si>
  <si>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</si>
  <si>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</si>
  <si>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</si>
  <si>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</si>
  <si>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</si>
  <si>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</si>
  <si>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</si>
  <si>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</si>
  <si>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</si>
  <si>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</si>
  <si>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</si>
  <si>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</si>
  <si>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</si>
  <si>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</si>
  <si>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</si>
  <si>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</si>
  <si>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</si>
  <si>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</si>
  <si>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</si>
  <si>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</si>
  <si>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</si>
  <si>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</si>
  <si>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</si>
  <si>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</si>
  <si>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</si>
  <si>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</si>
  <si>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</si>
  <si>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</si>
  <si>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</si>
  <si>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</si>
  <si>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</si>
  <si>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</si>
  <si>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</si>
  <si>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</si>
  <si>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</si>
  <si>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</si>
  <si>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</si>
  <si>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</si>
  <si>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</si>
  <si>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</si>
  <si>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</si>
  <si>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</si>
  <si>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</si>
  <si>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</si>
  <si>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</si>
  <si>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</si>
  <si>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</si>
  <si>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</si>
  <si>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</si>
  <si>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</si>
  <si>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</si>
  <si>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</si>
  <si>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</si>
  <si>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</si>
  <si>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</si>
  <si>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</si>
  <si>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</si>
  <si>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</si>
  <si>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</si>
  <si>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</si>
  <si>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</si>
  <si>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</si>
  <si>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</si>
  <si>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</si>
  <si>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</si>
  <si>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</si>
  <si>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</si>
  <si>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</si>
  <si>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</si>
  <si>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</si>
  <si>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</si>
  <si>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</si>
  <si>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</si>
  <si>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</si>
  <si>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</si>
  <si>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</si>
  <si>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</si>
  <si>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</si>
  <si>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</si>
  <si>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</si>
  <si>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</si>
  <si>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</si>
  <si>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</si>
  <si>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</si>
  <si>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</si>
  <si>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</si>
  <si>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</si>
  <si>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</si>
  <si>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</si>
  <si>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</si>
  <si>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</si>
  <si>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</si>
  <si>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</si>
  <si>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</si>
  <si>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</si>
  <si>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</si>
  <si>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</si>
  <si>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</si>
  <si>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</si>
  <si>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</si>
  <si>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</si>
  <si>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</si>
  <si>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</si>
  <si>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</si>
  <si>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</si>
  <si>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</si>
  <si>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</si>
  <si>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</si>
  <si>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</si>
  <si>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</si>
  <si>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</si>
  <si>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</si>
  <si>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</si>
  <si>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</si>
  <si>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</si>
  <si>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</si>
  <si>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</si>
  <si>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</si>
  <si>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</si>
  <si>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</si>
  <si>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</si>
  <si>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</si>
  <si>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</si>
  <si>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</si>
  <si>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</si>
  <si>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</si>
  <si>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</si>
  <si>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</si>
  <si>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</si>
  <si>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</si>
  <si>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</si>
  <si>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</si>
  <si>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</si>
  <si>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</si>
  <si>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</si>
  <si>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</si>
  <si>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</si>
  <si>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</si>
  <si>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</si>
  <si>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</si>
  <si>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</si>
  <si>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</si>
  <si>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</si>
  <si>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</si>
  <si>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</si>
  <si>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</si>
  <si>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</si>
  <si>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</si>
  <si>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</si>
  <si>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</si>
  <si>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</si>
  <si>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</si>
  <si>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</si>
  <si>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</si>
  <si>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</si>
  <si>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</si>
  <si>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</si>
  <si>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</si>
  <si>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</si>
  <si>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</si>
  <si>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</si>
  <si>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</si>
  <si>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</si>
  <si>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</si>
  <si>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</si>
  <si>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</si>
  <si>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</si>
  <si>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</si>
  <si>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</si>
  <si>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</si>
  <si>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</si>
  <si>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</si>
  <si>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</si>
  <si>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</si>
  <si>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</si>
  <si>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</si>
  <si>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</si>
  <si>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</si>
  <si>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</si>
  <si>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</si>
  <si>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</si>
  <si>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</si>
  <si>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</si>
  <si>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</si>
  <si>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</si>
  <si>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</si>
  <si>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</si>
  <si>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</si>
  <si>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</si>
  <si>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</si>
  <si>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</si>
  <si>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</si>
  <si>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</si>
  <si>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</si>
  <si>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</si>
  <si>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</si>
  <si>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</si>
  <si>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</si>
  <si>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</si>
  <si>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</si>
  <si>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</si>
  <si>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</si>
  <si>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</si>
  <si>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</si>
  <si>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</si>
  <si>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</si>
  <si>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</si>
  <si>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</si>
  <si>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</si>
  <si>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</si>
  <si>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</si>
  <si>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</si>
  <si>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</si>
  <si>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</si>
  <si>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</si>
  <si>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</si>
  <si>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</si>
  <si>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</si>
  <si>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</si>
  <si>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</si>
  <si>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</si>
  <si>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</si>
  <si>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</si>
  <si>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</si>
  <si>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</si>
  <si>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</si>
  <si>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</si>
  <si>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</si>
  <si>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</si>
  <si>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</si>
  <si>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</si>
  <si>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</si>
  <si>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</si>
  <si>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</si>
  <si>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</si>
  <si>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</si>
  <si>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</si>
  <si>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</si>
  <si>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</si>
  <si>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</si>
  <si>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</si>
  <si>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</si>
  <si>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</si>
  <si>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</si>
  <si>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</si>
  <si>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</si>
  <si>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</si>
  <si>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</si>
  <si>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</si>
  <si>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</si>
  <si>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</si>
  <si>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</si>
  <si>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</si>
  <si>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</si>
  <si>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</si>
  <si>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</si>
  <si>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</si>
  <si>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</si>
  <si>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</si>
  <si>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</si>
  <si>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</si>
  <si>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</si>
  <si>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</si>
  <si>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</si>
  <si>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</si>
  <si>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</si>
  <si>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</si>
  <si>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</si>
  <si>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</si>
  <si>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</si>
  <si>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</si>
  <si>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</si>
  <si>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</si>
  <si>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</si>
  <si>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</si>
  <si>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</si>
  <si>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</si>
  <si>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</si>
  <si>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</si>
  <si>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</si>
  <si>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</si>
  <si>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</si>
  <si>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</si>
  <si>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</si>
  <si>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</si>
  <si>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</si>
  <si>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</si>
  <si>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</si>
  <si>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</si>
  <si>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</si>
  <si>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</si>
  <si>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</si>
  <si>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</si>
  <si>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</si>
  <si>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</si>
  <si>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</si>
  <si>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</si>
  <si>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</si>
  <si>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</si>
  <si>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</si>
  <si>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</si>
  <si>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</si>
  <si>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</si>
  <si>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</si>
  <si>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</si>
  <si>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</si>
  <si>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</si>
  <si>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</si>
  <si>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</si>
  <si>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</si>
  <si>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</si>
  <si>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</si>
  <si>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</si>
  <si>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</si>
  <si>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</si>
  <si>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</si>
  <si>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</si>
  <si>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</si>
  <si>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</si>
  <si>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</si>
  <si>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</si>
  <si>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</si>
  <si>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</si>
  <si>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</si>
  <si>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</si>
  <si>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</si>
  <si>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</si>
  <si>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</si>
  <si>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</si>
  <si>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</si>
  <si>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</si>
  <si>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</si>
  <si>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</si>
  <si>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</si>
  <si>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</si>
  <si>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</si>
  <si>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</si>
  <si>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</si>
  <si>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</si>
  <si>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</si>
  <si>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</si>
  <si>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</si>
  <si>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</si>
  <si>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</si>
  <si>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</si>
  <si>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</si>
  <si>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</si>
  <si>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</si>
  <si>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</si>
  <si>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</si>
  <si>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</si>
  <si>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</si>
  <si>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</si>
  <si>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</si>
  <si>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</si>
  <si>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</si>
  <si>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</si>
  <si>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</si>
  <si>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</si>
  <si>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</si>
  <si>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</si>
  <si>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</si>
  <si>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</si>
  <si>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</si>
  <si>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</si>
  <si>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</si>
  <si>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</si>
  <si>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</si>
  <si>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</si>
  <si>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</si>
  <si>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</si>
  <si>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</si>
  <si>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</si>
  <si>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</si>
  <si>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</si>
  <si>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</si>
  <si>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</si>
  <si>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</si>
  <si>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</si>
  <si>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</si>
  <si>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</si>
  <si>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</si>
  <si>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</si>
  <si>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</si>
  <si>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</si>
  <si>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</si>
  <si>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</si>
  <si>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</si>
  <si>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</si>
  <si>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</si>
  <si>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</si>
  <si>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</si>
  <si>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</si>
  <si>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</si>
  <si>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</si>
  <si>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</si>
  <si>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</si>
  <si>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</si>
  <si>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</si>
  <si>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</si>
  <si>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</si>
  <si>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</si>
  <si>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</si>
  <si>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</si>
  <si>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</si>
  <si>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</si>
  <si>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</si>
  <si>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</si>
  <si>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</si>
  <si>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</si>
  <si>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</si>
  <si>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</si>
  <si>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</si>
  <si>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</si>
  <si>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</si>
  <si>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</si>
  <si>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</si>
  <si>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</si>
  <si>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</si>
  <si>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</si>
  <si>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</si>
  <si>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</si>
  <si>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</si>
  <si>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</si>
  <si>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</si>
  <si>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</si>
  <si>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</si>
  <si>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</si>
  <si>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</si>
  <si>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</si>
  <si>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</si>
  <si>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</si>
  <si>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</si>
  <si>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</si>
  <si>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</si>
  <si>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</si>
  <si>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</si>
  <si>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</si>
  <si>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</si>
  <si>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</si>
  <si>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</si>
  <si>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</si>
  <si>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</si>
  <si>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</si>
  <si>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</si>
  <si>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</si>
  <si>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</si>
  <si>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</si>
  <si>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</si>
  <si>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</si>
  <si>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</si>
  <si>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</si>
  <si>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</si>
  <si>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</si>
  <si>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</si>
  <si>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</si>
  <si>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</si>
  <si>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</si>
  <si>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</si>
  <si>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</si>
  <si>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</si>
  <si>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</si>
  <si>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</si>
  <si>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</si>
  <si>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</si>
  <si>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</si>
  <si>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</si>
  <si>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</si>
  <si>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</si>
  <si>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</si>
  <si>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</si>
  <si>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</si>
  <si>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</si>
  <si>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</si>
  <si>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</si>
  <si>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</si>
  <si>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</si>
  <si>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</si>
  <si>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</si>
  <si>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</si>
  <si>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</si>
  <si>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</si>
  <si>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</si>
  <si>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</si>
  <si>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</si>
  <si>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</si>
  <si>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</si>
  <si>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</si>
  <si>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</si>
  <si>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</si>
  <si>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</si>
  <si>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</si>
  <si>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</si>
  <si>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</si>
  <si>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</si>
  <si>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</si>
  <si>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</si>
  <si>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</si>
  <si>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</si>
  <si>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</si>
  <si>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</si>
  <si>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</si>
  <si>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</si>
  <si>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</si>
  <si>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</si>
  <si>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</si>
  <si>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</si>
  <si>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</si>
  <si>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</si>
  <si>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</si>
  <si>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</si>
  <si>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</si>
  <si>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</si>
  <si>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</si>
  <si>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</si>
  <si>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</si>
  <si>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</si>
  <si>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</si>
  <si>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</si>
  <si>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</si>
  <si>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</si>
  <si>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</si>
  <si>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</si>
  <si>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</si>
  <si>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</si>
  <si>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</si>
  <si>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</si>
  <si>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</si>
  <si>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</si>
  <si>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</si>
  <si>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</si>
  <si>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</si>
  <si>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</si>
  <si>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</si>
  <si>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</si>
  <si>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</si>
  <si>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</si>
  <si>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</si>
  <si>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</si>
  <si>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</si>
  <si>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</si>
  <si>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</si>
  <si>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</si>
  <si>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</si>
  <si>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</si>
  <si>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</si>
  <si>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</si>
  <si>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</si>
  <si>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</si>
  <si>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</si>
  <si>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</si>
  <si>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</si>
  <si>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</si>
  <si>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</si>
  <si>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</si>
  <si>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</si>
  <si>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</si>
  <si>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</si>
  <si>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</si>
  <si>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</si>
  <si>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</si>
  <si>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</si>
  <si>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</si>
  <si>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</si>
  <si>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</si>
  <si>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</si>
  <si>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</si>
  <si>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</si>
  <si>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</si>
  <si>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</si>
  <si>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</si>
  <si>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</si>
  <si>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</si>
  <si>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</si>
  <si>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</si>
  <si>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</si>
  <si>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</si>
  <si>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</si>
  <si>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</si>
  <si>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</si>
  <si>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</si>
  <si>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</si>
  <si>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</si>
  <si>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</si>
  <si>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</si>
  <si>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</si>
  <si>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</si>
  <si>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</si>
  <si>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</si>
  <si>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</si>
  <si>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</si>
  <si>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</si>
  <si>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</si>
  <si>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</si>
  <si>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</si>
  <si>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</si>
  <si>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</si>
  <si>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</si>
  <si>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</si>
  <si>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</si>
  <si>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</si>
  <si>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</si>
  <si>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</si>
  <si>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</si>
  <si>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</si>
  <si>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</si>
  <si>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</si>
  <si>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</si>
  <si>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</si>
  <si>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</si>
  <si>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</si>
  <si>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</si>
  <si>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</si>
  <si>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</si>
  <si>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</si>
  <si>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</si>
  <si>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</si>
  <si>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</si>
  <si>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</si>
  <si>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</si>
  <si>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</si>
  <si>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</si>
  <si>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</si>
  <si>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</si>
  <si>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</si>
  <si>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</si>
  <si>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</si>
  <si>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</si>
  <si>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</si>
  <si>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</si>
  <si>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</si>
  <si>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</si>
  <si>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</si>
  <si>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</si>
  <si>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</si>
  <si>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</si>
  <si>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</si>
  <si>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</si>
  <si>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</si>
  <si>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</si>
  <si>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</si>
  <si>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</si>
  <si>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</si>
  <si>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</si>
  <si>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</si>
  <si>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</si>
  <si>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</si>
  <si>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</si>
  <si>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</si>
  <si>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</si>
  <si>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</si>
  <si>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</si>
  <si>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</si>
  <si>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</si>
  <si>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</si>
  <si>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</si>
  <si>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</si>
  <si>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</si>
  <si>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</si>
  <si>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</si>
  <si>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</si>
  <si>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</si>
  <si>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</si>
  <si>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</si>
  <si>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</si>
  <si>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</si>
  <si>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</si>
  <si>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</si>
  <si>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</si>
  <si>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</si>
  <si>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</si>
  <si>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</si>
  <si>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</si>
  <si>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</si>
  <si>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</si>
  <si>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</si>
  <si>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</si>
  <si>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</si>
  <si>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</si>
  <si>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</si>
  <si>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</si>
  <si>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</si>
  <si>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</si>
  <si>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</si>
  <si>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</si>
  <si>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</si>
  <si>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</si>
  <si>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</si>
  <si>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</si>
  <si>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</si>
  <si>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</si>
  <si>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</si>
  <si>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</si>
  <si>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</si>
  <si>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</si>
  <si>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</si>
  <si>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</si>
  <si>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</si>
  <si>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</si>
  <si>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</si>
  <si>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</si>
  <si>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</si>
  <si>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</si>
  <si>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</si>
  <si>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</si>
  <si>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</si>
  <si>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</si>
  <si>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</si>
  <si>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</si>
  <si>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</si>
  <si>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</si>
  <si>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</si>
  <si>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</si>
  <si>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</si>
  <si>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</si>
  <si>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</si>
  <si>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</si>
  <si>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</si>
  <si>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</si>
  <si>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</si>
  <si>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</si>
  <si>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</si>
  <si>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</si>
  <si>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</si>
  <si>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</si>
  <si>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</si>
  <si>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</si>
  <si>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</si>
  <si>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</si>
  <si>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</si>
  <si>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</si>
  <si>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</si>
  <si>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</si>
  <si>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</si>
  <si>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</si>
  <si>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</si>
  <si>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</si>
  <si>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</si>
  <si>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</si>
  <si>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</si>
  <si>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</si>
  <si>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</si>
  <si>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</si>
  <si>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</si>
  <si>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</si>
  <si>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</si>
  <si>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</si>
  <si>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</si>
  <si>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</si>
  <si>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</si>
  <si>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</si>
  <si>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</si>
  <si>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</si>
  <si>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</si>
  <si>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</si>
  <si>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</si>
  <si>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</si>
  <si>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</si>
  <si>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</si>
  <si>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</si>
  <si>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</si>
  <si>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</si>
  <si>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</si>
  <si>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</si>
  <si>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</si>
  <si>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</si>
  <si>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</si>
  <si>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</si>
  <si>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</si>
  <si>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</si>
  <si>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</si>
  <si>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</si>
  <si>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</si>
  <si>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</si>
  <si>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</si>
  <si>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</si>
  <si>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</si>
  <si>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</si>
  <si>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</si>
  <si>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</si>
  <si>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</si>
  <si>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</si>
  <si>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</si>
  <si>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</si>
  <si>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</si>
  <si>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</si>
  <si>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</si>
  <si>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</si>
  <si>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</si>
  <si>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</si>
  <si>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</si>
  <si>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</si>
  <si>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</si>
  <si>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</si>
  <si>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</si>
  <si>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</si>
  <si>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</si>
  <si>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</si>
  <si>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</si>
  <si>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</si>
  <si>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</si>
  <si>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</si>
  <si>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</si>
  <si>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</si>
  <si>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</si>
  <si>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</si>
  <si>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</si>
  <si>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</si>
  <si>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</si>
  <si>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</si>
  <si>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</si>
  <si>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</si>
  <si>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</si>
  <si>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</si>
  <si>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</si>
  <si>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</si>
  <si>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</si>
  <si>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</si>
  <si>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</si>
  <si>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</si>
  <si>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</si>
  <si>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</si>
  <si>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</si>
  <si>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</si>
  <si>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</si>
  <si>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</si>
  <si>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</si>
  <si>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</si>
  <si>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</si>
  <si>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</si>
  <si>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</si>
  <si>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</si>
  <si>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</si>
  <si>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</si>
  <si>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</si>
  <si>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</si>
  <si>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</si>
  <si>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</si>
  <si>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</si>
  <si>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</si>
  <si>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</si>
  <si>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</si>
  <si>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</si>
  <si>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</si>
  <si>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</si>
  <si>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</si>
  <si>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</si>
  <si>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</si>
  <si>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</si>
  <si>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</si>
  <si>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</si>
  <si>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</si>
  <si>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</si>
  <si>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</si>
  <si>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</si>
  <si>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</si>
  <si>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</si>
  <si>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</si>
  <si>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</si>
  <si>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</si>
  <si>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</si>
  <si>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</si>
  <si>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</si>
  <si>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</si>
  <si>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</si>
  <si>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</si>
  <si>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</si>
  <si>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</si>
  <si>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</si>
  <si>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</si>
  <si>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</si>
  <si>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</si>
  <si>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</si>
  <si>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</si>
  <si>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</si>
  <si>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</si>
  <si>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</si>
  <si>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</si>
  <si>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</si>
  <si>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</si>
  <si>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</si>
  <si>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</si>
  <si>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</si>
  <si>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</si>
  <si>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</si>
  <si>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</si>
  <si>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</si>
  <si>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</si>
  <si>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</si>
  <si>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</si>
  <si>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</si>
  <si>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</si>
  <si>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</si>
  <si>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</si>
  <si>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</si>
  <si>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</si>
  <si>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</si>
  <si>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</si>
  <si>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</si>
  <si>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</si>
  <si>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</si>
  <si>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</si>
  <si>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</si>
  <si>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</si>
  <si>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</si>
  <si>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</si>
  <si>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</si>
  <si>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</si>
  <si>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</si>
  <si>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</si>
  <si>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</si>
  <si>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</si>
  <si>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</si>
  <si>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</si>
  <si>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</si>
  <si>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</si>
  <si>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</si>
  <si>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</si>
  <si>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</si>
  <si>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</si>
  <si>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</si>
  <si>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</si>
  <si>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</si>
  <si>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</si>
  <si>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</si>
  <si>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</si>
  <si>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</si>
  <si>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</si>
  <si>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</si>
  <si>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</si>
  <si>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</si>
  <si>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</si>
  <si>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</si>
  <si>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</si>
  <si>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</si>
  <si>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</si>
  <si>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</si>
  <si>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</si>
  <si>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</si>
  <si>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</si>
  <si>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</si>
  <si>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</si>
  <si>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</si>
  <si>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</si>
  <si>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</si>
  <si>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</si>
  <si>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</si>
  <si>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</si>
  <si>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</si>
  <si>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</si>
  <si>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</si>
  <si>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</si>
  <si>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</si>
  <si>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</si>
  <si>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</si>
  <si>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</si>
  <si>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</si>
  <si>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</si>
  <si>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</si>
  <si>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</si>
  <si>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</si>
  <si>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</si>
  <si>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</si>
  <si>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</si>
  <si>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</si>
  <si>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</si>
  <si>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</si>
  <si>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</si>
  <si>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</si>
  <si>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</si>
  <si>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</si>
  <si>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</si>
  <si>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</si>
  <si>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</si>
  <si>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</si>
  <si>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</si>
  <si>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</si>
  <si>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</si>
  <si>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</si>
  <si>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</si>
  <si>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</si>
  <si>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</si>
  <si>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</si>
  <si>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</si>
  <si>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</si>
  <si>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</si>
  <si>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</si>
  <si>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</si>
  <si>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</si>
  <si>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</si>
  <si>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</si>
  <si>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</si>
  <si>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</si>
  <si>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</si>
  <si>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</si>
  <si>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</si>
  <si>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</si>
  <si>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</si>
  <si>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</si>
  <si>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</si>
  <si>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</si>
  <si>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</si>
  <si>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</si>
  <si>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</si>
  <si>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</si>
  <si>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</si>
  <si>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</si>
  <si>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</si>
  <si>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</si>
  <si>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</si>
  <si>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</si>
  <si>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</si>
  <si>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</si>
  <si>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</si>
  <si>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</si>
  <si>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</si>
  <si>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</si>
  <si>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</si>
  <si>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</si>
  <si>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</si>
  <si>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</si>
  <si>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</si>
  <si>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</si>
  <si>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</si>
  <si>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</si>
  <si>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</si>
  <si>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</si>
  <si>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</si>
  <si>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</si>
  <si>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</si>
  <si>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</si>
  <si>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</si>
  <si>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</si>
  <si>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</si>
  <si>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</si>
  <si>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</si>
  <si>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</si>
  <si>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</si>
  <si>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</si>
  <si>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</si>
  <si>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</si>
  <si>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</si>
  <si>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</si>
  <si>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</si>
  <si>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</si>
  <si>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</si>
  <si>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</si>
  <si>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</si>
  <si>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</si>
  <si>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</si>
  <si>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</si>
  <si>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</si>
  <si>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</si>
  <si>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</si>
  <si>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</si>
  <si>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</si>
  <si>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</si>
  <si>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</si>
  <si>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</si>
  <si>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</si>
  <si>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</si>
  <si>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</si>
  <si>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</si>
  <si>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</si>
  <si>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</si>
  <si>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</si>
  <si>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</si>
  <si>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</si>
  <si>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</si>
  <si>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</si>
  <si>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</si>
  <si>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</si>
  <si>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</si>
  <si>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</si>
  <si>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</si>
  <si>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</si>
  <si>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</si>
  <si>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</si>
  <si>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</si>
  <si>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</si>
  <si>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</si>
  <si>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</si>
  <si>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</si>
  <si>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</si>
  <si>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</si>
  <si>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</si>
  <si>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</si>
  <si>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</si>
  <si>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</si>
  <si>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</si>
  <si>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</si>
  <si>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</si>
  <si>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</si>
  <si>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</si>
  <si>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</si>
  <si>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</si>
  <si>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</si>
  <si>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</si>
  <si>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</si>
  <si>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</si>
  <si>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</si>
  <si>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</si>
  <si>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</si>
  <si>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</si>
  <si>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</si>
  <si>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</si>
  <si>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</si>
  <si>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</si>
  <si>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</si>
  <si>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</si>
  <si>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</si>
  <si>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</si>
  <si>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</si>
  <si>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</si>
  <si>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</si>
  <si>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</si>
  <si>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</si>
  <si>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</si>
  <si>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</si>
  <si>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</si>
  <si>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</si>
  <si>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</si>
  <si>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</si>
  <si>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</si>
  <si>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</si>
  <si>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</si>
  <si>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</si>
  <si>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</si>
  <si>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</si>
  <si>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</si>
  <si>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</si>
  <si>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</si>
  <si>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</si>
  <si>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</si>
  <si>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</si>
  <si>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</si>
  <si>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</si>
  <si>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</si>
  <si>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</si>
  <si>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</si>
  <si>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</si>
  <si>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</si>
  <si>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</si>
  <si>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</si>
  <si>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</si>
  <si>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</si>
  <si>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</si>
  <si>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</si>
  <si>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</si>
  <si>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</si>
  <si>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</si>
  <si>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</si>
  <si>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</si>
  <si>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</si>
  <si>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</si>
  <si>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</si>
  <si>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</si>
  <si>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</si>
  <si>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</si>
  <si>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</si>
  <si>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</si>
  <si>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</si>
  <si>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</si>
  <si>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</si>
  <si>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</si>
  <si>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</si>
  <si>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</si>
  <si>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</si>
  <si>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</si>
  <si>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</si>
  <si>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</si>
  <si>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</si>
  <si>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</si>
  <si>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</si>
  <si>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</si>
  <si>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</si>
  <si>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</si>
  <si>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</si>
  <si>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</si>
  <si>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</si>
  <si>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</si>
  <si>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</si>
  <si>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</si>
  <si>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</si>
  <si>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</si>
  <si>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</si>
  <si>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</si>
  <si>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</si>
  <si>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</si>
  <si>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</si>
  <si>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</si>
  <si>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</si>
  <si>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</si>
  <si>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</si>
  <si>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</si>
  <si>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</si>
  <si>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</si>
  <si>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</si>
  <si>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</si>
  <si>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</si>
  <si>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</si>
  <si>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</si>
  <si>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</si>
  <si>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</si>
  <si>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</si>
  <si>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</si>
  <si>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</si>
  <si>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</si>
  <si>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</si>
  <si>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</si>
  <si>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</si>
  <si>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</si>
  <si>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</si>
  <si>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</si>
  <si>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</si>
  <si>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</si>
  <si>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</si>
  <si>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</si>
  <si>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</si>
  <si>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</si>
  <si>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</si>
  <si>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</si>
  <si>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</si>
  <si>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</si>
  <si>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</si>
  <si>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</si>
  <si>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</si>
  <si>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</si>
  <si>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</si>
  <si>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</si>
  <si>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</si>
  <si>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</si>
  <si>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</si>
  <si>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</si>
  <si>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</si>
  <si>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</si>
  <si>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</si>
  <si>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</si>
  <si>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</si>
  <si>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</si>
  <si>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</si>
  <si>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</si>
  <si>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</si>
  <si>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</si>
  <si>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</si>
  <si>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</si>
  <si>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</si>
  <si>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</si>
  <si>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</si>
  <si>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</si>
  <si>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</si>
  <si>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</si>
  <si>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</si>
  <si>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</si>
  <si>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</si>
  <si>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</si>
  <si>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</si>
  <si>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</si>
  <si>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</si>
  <si>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</si>
  <si>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</si>
  <si>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</si>
  <si>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</si>
  <si>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</si>
  <si>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</si>
  <si>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</si>
  <si>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</si>
  <si>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</si>
  <si>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</si>
  <si>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</si>
  <si>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</si>
  <si>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</si>
  <si>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</si>
  <si>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</si>
  <si>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</si>
  <si>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</si>
  <si>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</si>
  <si>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</si>
  <si>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</si>
  <si>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</si>
  <si>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</si>
  <si>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</si>
  <si>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</si>
  <si>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</si>
  <si>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</si>
  <si>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</si>
  <si>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</si>
  <si>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</si>
  <si>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</si>
  <si>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</si>
  <si>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</si>
  <si>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</si>
  <si>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</si>
  <si>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</si>
  <si>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</si>
  <si>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</si>
  <si>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</si>
  <si>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</si>
  <si>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</si>
  <si>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</si>
  <si>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</si>
  <si>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</si>
  <si>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</si>
  <si>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</si>
  <si>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</si>
  <si>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</si>
  <si>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</si>
  <si>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</si>
  <si>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</si>
  <si>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</si>
  <si>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</si>
  <si>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</si>
  <si>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</si>
  <si>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</si>
  <si>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</si>
  <si>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</si>
  <si>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</si>
  <si>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</si>
  <si>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</si>
  <si>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</si>
  <si>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</si>
  <si>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</si>
  <si>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</si>
  <si>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</si>
  <si>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</si>
  <si>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</si>
  <si>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</si>
  <si>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</si>
  <si>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</si>
  <si>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</si>
  <si>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</si>
  <si>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</si>
  <si>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</si>
  <si>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</si>
  <si>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</si>
  <si>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</si>
  <si>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</si>
  <si>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</si>
  <si>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</si>
  <si>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</si>
  <si>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</si>
  <si>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</si>
  <si>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</si>
  <si>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</si>
  <si>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</si>
  <si>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</si>
  <si>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</si>
  <si>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</si>
  <si>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</si>
  <si>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</si>
  <si>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</si>
  <si>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</si>
  <si>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</si>
  <si>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</si>
  <si>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</si>
  <si>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</si>
  <si>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</si>
  <si>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</si>
  <si>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</si>
  <si>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</si>
  <si>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</si>
  <si>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</si>
  <si>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</si>
  <si>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</si>
  <si>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</si>
  <si>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</si>
  <si>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</si>
  <si>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</si>
  <si>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</si>
  <si>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</si>
  <si>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</si>
  <si>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</si>
  <si>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</si>
  <si>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</si>
  <si>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</si>
  <si>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</si>
  <si>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</si>
  <si>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</si>
  <si>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</si>
  <si>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</si>
  <si>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</si>
  <si>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</si>
  <si>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</si>
  <si>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</si>
  <si>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</si>
  <si>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</si>
  <si>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</si>
  <si>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</si>
  <si>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</si>
  <si>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</si>
  <si>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</si>
  <si>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</si>
  <si>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</si>
  <si>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</si>
  <si>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</si>
  <si>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</si>
  <si>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</si>
  <si>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</si>
  <si>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</si>
  <si>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</si>
  <si>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</si>
  <si>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</si>
  <si>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</si>
  <si>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</si>
  <si>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</si>
  <si>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</si>
  <si>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</si>
  <si>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</si>
  <si>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</si>
  <si>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</si>
  <si>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</si>
  <si>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</si>
  <si>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</si>
  <si>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</si>
  <si>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</si>
  <si>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</si>
  <si>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</si>
  <si>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</si>
  <si>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</si>
  <si>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</si>
  <si>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</si>
  <si>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</si>
  <si>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</si>
  <si>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</si>
  <si>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</si>
  <si>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</si>
  <si>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</si>
  <si>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</si>
  <si>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</si>
  <si>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</si>
  <si>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</si>
  <si>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</si>
  <si>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</si>
  <si>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</si>
  <si>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</si>
  <si>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</si>
  <si>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</si>
  <si>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</si>
  <si>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</si>
  <si>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</si>
  <si>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</si>
  <si>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</si>
  <si>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</si>
  <si>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</si>
  <si>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</si>
  <si>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</si>
  <si>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</si>
  <si>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</si>
  <si>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</si>
  <si>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</si>
  <si>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</si>
  <si>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</si>
  <si>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</si>
  <si>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</si>
  <si>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</si>
  <si>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</si>
  <si>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</si>
  <si>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</si>
  <si>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</si>
  <si>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</si>
  <si>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</si>
  <si>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</si>
  <si>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</si>
  <si>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</si>
  <si>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</si>
  <si>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</si>
  <si>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</si>
  <si>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</si>
  <si>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</si>
  <si>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</si>
  <si>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</si>
  <si>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</si>
  <si>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</si>
  <si>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</si>
  <si>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</si>
  <si>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</si>
  <si>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</si>
  <si>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</si>
  <si>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</si>
  <si>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</si>
  <si>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</si>
  <si>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</si>
  <si>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</si>
  <si>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</si>
  <si>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</si>
  <si>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</si>
  <si>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</si>
  <si>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</si>
  <si>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</si>
  <si>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</si>
  <si>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</si>
  <si>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</si>
  <si>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</si>
  <si>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</si>
  <si>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</si>
  <si>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</si>
  <si>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</si>
  <si>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</si>
  <si>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</si>
  <si>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</si>
  <si>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</si>
  <si>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</si>
  <si>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</si>
  <si>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</si>
  <si>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</si>
  <si>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</si>
  <si>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</si>
  <si>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</si>
  <si>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</si>
  <si>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</si>
  <si>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</si>
  <si>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</si>
  <si>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</si>
  <si>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</si>
  <si>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</si>
  <si>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</si>
  <si>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</si>
  <si>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</si>
  <si>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</si>
  <si>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</si>
  <si>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</si>
  <si>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</si>
  <si>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</si>
  <si>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</si>
  <si>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</si>
  <si>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</si>
  <si>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</si>
  <si>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</si>
  <si>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</si>
  <si>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</si>
  <si>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</si>
  <si>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</si>
  <si>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</si>
  <si>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</si>
  <si>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</si>
  <si>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</si>
  <si>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</si>
  <si>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</si>
  <si>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</si>
  <si>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</si>
  <si>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</si>
  <si>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</si>
  <si>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</si>
  <si>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</si>
  <si>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</si>
  <si>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</si>
  <si>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</si>
  <si>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</si>
  <si>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</si>
  <si>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</si>
  <si>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</si>
  <si>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</si>
  <si>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</si>
  <si>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</si>
  <si>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</si>
  <si>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</si>
  <si>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</si>
  <si>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</si>
  <si>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</si>
  <si>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</si>
  <si>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</si>
  <si>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</si>
  <si>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</si>
  <si>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</si>
  <si>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</si>
  <si>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</si>
  <si>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</si>
  <si>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</si>
  <si>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</si>
  <si>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</si>
  <si>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</si>
  <si>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</si>
  <si>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</si>
  <si>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</si>
  <si>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</si>
  <si>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</si>
  <si>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</si>
  <si>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</si>
  <si>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</si>
  <si>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</si>
  <si>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</si>
  <si>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</si>
  <si>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</si>
  <si>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</si>
  <si>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</si>
  <si>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</si>
  <si>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</si>
  <si>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</si>
  <si>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</si>
  <si>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</si>
  <si>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</si>
  <si>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</si>
  <si>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</si>
  <si>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</si>
  <si>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</si>
  <si>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</si>
  <si>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</si>
  <si>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</si>
  <si>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</si>
  <si>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</si>
  <si>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</si>
  <si>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</si>
  <si>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</si>
  <si>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</si>
  <si>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</si>
  <si>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</si>
  <si>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</si>
  <si>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</si>
  <si>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</si>
  <si>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</si>
  <si>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</si>
  <si>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</si>
  <si>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</si>
  <si>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</si>
  <si>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</si>
  <si>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</si>
  <si>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</si>
  <si>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</si>
  <si>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</si>
  <si>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</si>
  <si>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</si>
  <si>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</si>
  <si>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</si>
  <si>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</si>
  <si>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</si>
  <si>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</si>
  <si>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</si>
  <si>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</si>
  <si>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</si>
  <si>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</si>
  <si>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</si>
  <si>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</si>
  <si>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</si>
  <si>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</si>
  <si>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</si>
  <si>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</si>
  <si>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</si>
  <si>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</si>
  <si>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</si>
  <si>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</si>
  <si>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</si>
  <si>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</si>
  <si>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</si>
  <si>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</si>
  <si>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</si>
  <si>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</si>
  <si>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</si>
  <si>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</si>
  <si>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</si>
  <si>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</si>
  <si>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</si>
  <si>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</si>
  <si>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</si>
  <si>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</si>
  <si>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</si>
  <si>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</si>
  <si>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</si>
  <si>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</si>
  <si>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</si>
  <si>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</si>
  <si>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</si>
  <si>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</si>
  <si>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</si>
  <si>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</si>
  <si>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</si>
  <si>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</si>
  <si>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</si>
  <si>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</si>
  <si>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</si>
  <si>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</si>
  <si>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</si>
  <si>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</si>
  <si>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</si>
  <si>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</si>
  <si>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</si>
  <si>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</si>
  <si>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</si>
  <si>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</si>
  <si>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</si>
  <si>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</si>
  <si>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</si>
  <si>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</si>
  <si>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</si>
  <si>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</si>
  <si>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</si>
  <si>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</si>
  <si>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</si>
  <si>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</si>
  <si>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</si>
  <si>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</si>
  <si>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</si>
  <si>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</si>
  <si>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</si>
  <si>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</si>
  <si>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</si>
  <si>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</si>
  <si>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</si>
  <si>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</si>
  <si>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</si>
  <si>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</si>
  <si>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</si>
  <si>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</si>
  <si>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</si>
  <si>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</si>
  <si>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</si>
  <si>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</si>
  <si>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</si>
  <si>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</si>
  <si>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</si>
  <si>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</si>
  <si>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</si>
  <si>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</si>
  <si>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</si>
  <si>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</si>
  <si>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</si>
  <si>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</si>
  <si>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</si>
  <si>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</si>
  <si>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</si>
  <si>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</si>
  <si>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</si>
  <si>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</si>
  <si>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</si>
  <si>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</si>
  <si>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</si>
  <si>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</si>
  <si>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</si>
  <si>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</si>
  <si>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</si>
  <si>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</si>
  <si>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</si>
  <si>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</si>
  <si>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</si>
  <si>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</si>
  <si>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</si>
  <si>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</si>
  <si>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</si>
  <si>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</si>
  <si>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</si>
  <si>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</si>
  <si>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</si>
  <si>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</si>
  <si>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</si>
  <si>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</si>
  <si>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</si>
  <si>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</si>
  <si>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</si>
  <si>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</si>
  <si>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</si>
  <si>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</si>
  <si>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</si>
  <si>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</si>
  <si>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</si>
  <si>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</si>
  <si>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</si>
  <si>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</si>
  <si>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</si>
  <si>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</si>
  <si>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</si>
  <si>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</si>
  <si>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</si>
  <si>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</si>
  <si>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</si>
  <si>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</si>
  <si>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</si>
  <si>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</si>
  <si>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</si>
  <si>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</si>
  <si>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</si>
  <si>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</si>
  <si>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</si>
  <si>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</si>
  <si>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</si>
  <si>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</si>
  <si>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</si>
  <si>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</si>
  <si>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</si>
  <si>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</si>
  <si>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</si>
  <si>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</si>
  <si>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</si>
  <si>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</si>
  <si>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</si>
  <si>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</si>
  <si>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</si>
  <si>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</si>
  <si>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</si>
  <si>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</si>
  <si>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</si>
  <si>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</si>
  <si>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</si>
  <si>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</si>
  <si>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</si>
  <si>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</si>
  <si>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</si>
  <si>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</si>
  <si>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</si>
  <si>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</si>
  <si>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</si>
  <si>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</si>
  <si>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</si>
  <si>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</si>
  <si>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</si>
  <si>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</si>
  <si>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</si>
  <si>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</si>
  <si>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</si>
  <si>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</si>
  <si>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</si>
  <si>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</si>
  <si>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</si>
  <si>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</si>
  <si>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</si>
  <si>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</si>
  <si>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</si>
  <si>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</si>
  <si>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</si>
  <si>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</si>
  <si>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</si>
  <si>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</si>
  <si>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</si>
  <si>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</si>
  <si>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</si>
  <si>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</si>
  <si>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</si>
  <si>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</si>
  <si>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</si>
  <si>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</si>
  <si>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</si>
  <si>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</si>
  <si>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</si>
  <si>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</si>
  <si>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</si>
  <si>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</si>
  <si>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</si>
  <si>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</si>
  <si>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</si>
  <si>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</si>
  <si>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</si>
  <si>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</si>
  <si>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</si>
  <si>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</si>
  <si>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</si>
  <si>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</si>
  <si>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</si>
  <si>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</si>
  <si>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</si>
  <si>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</si>
  <si>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</si>
  <si>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</si>
  <si>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</si>
  <si>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</si>
  <si>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</si>
  <si>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</si>
  <si>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</si>
  <si>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</si>
  <si>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</si>
  <si>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</si>
  <si>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</si>
  <si>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</si>
  <si>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</si>
  <si>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</si>
  <si>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</si>
  <si>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</si>
  <si>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</si>
  <si>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</si>
  <si>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</si>
  <si>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</si>
  <si>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</si>
  <si>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</si>
  <si>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</si>
  <si>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</si>
  <si>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</si>
  <si>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</si>
  <si>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</si>
  <si>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</si>
  <si>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</si>
  <si>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</si>
  <si>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</si>
  <si>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</si>
  <si>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</si>
  <si>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</si>
  <si>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</si>
  <si>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</si>
  <si>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</si>
  <si>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</si>
  <si>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</si>
  <si>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</si>
  <si>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</si>
  <si>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</si>
  <si>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</si>
  <si>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</si>
  <si>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</si>
  <si>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</si>
  <si>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</si>
  <si>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</si>
  <si>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</si>
  <si>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</si>
  <si>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</si>
  <si>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</si>
  <si>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</si>
  <si>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</si>
  <si>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</si>
  <si>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</si>
  <si>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</si>
  <si>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</si>
  <si>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</si>
  <si>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</si>
  <si>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</si>
  <si>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</si>
  <si>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</si>
  <si>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</si>
  <si>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</si>
  <si>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</si>
  <si>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</si>
  <si>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</si>
  <si>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</si>
  <si>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</si>
  <si>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</si>
  <si>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</si>
  <si>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</si>
  <si>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</si>
  <si>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</si>
  <si>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</si>
  <si>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</si>
  <si>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</si>
  <si>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</si>
  <si>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</si>
  <si>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</si>
  <si>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</si>
  <si>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</si>
  <si>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</si>
  <si>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</si>
  <si>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</si>
  <si>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</si>
  <si>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</si>
  <si>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</si>
  <si>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</si>
  <si>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</si>
  <si>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</si>
  <si>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</si>
  <si>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</si>
  <si>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</si>
  <si>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</si>
  <si>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</si>
  <si>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</si>
  <si>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</si>
  <si>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</si>
  <si>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</si>
  <si>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</si>
  <si>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</si>
  <si>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</si>
  <si>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</si>
  <si>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</si>
  <si>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</si>
  <si>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</si>
  <si>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</si>
  <si>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</si>
  <si>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</si>
  <si>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</si>
  <si>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</si>
  <si>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</si>
  <si>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</si>
  <si>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</si>
  <si>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</si>
  <si>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</si>
  <si>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</si>
  <si>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</si>
  <si>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</si>
  <si>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</si>
  <si>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</si>
  <si>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</si>
  <si>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</si>
  <si>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</si>
  <si>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</si>
  <si>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</si>
  <si>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</si>
  <si>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</si>
  <si>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</si>
  <si>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</si>
  <si>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</si>
  <si>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</si>
  <si>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</si>
  <si>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</si>
  <si>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</si>
  <si>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</si>
  <si>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</si>
  <si>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</si>
  <si>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</si>
  <si>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</si>
  <si>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</si>
  <si>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</si>
  <si>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</si>
  <si>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</si>
  <si>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</si>
  <si>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</si>
  <si>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</si>
  <si>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</si>
  <si>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</si>
  <si>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</si>
  <si>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</si>
  <si>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</si>
  <si>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</si>
  <si>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</si>
  <si>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</si>
  <si>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</si>
  <si>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</si>
  <si>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</si>
  <si>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</si>
  <si>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</si>
  <si>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</si>
  <si>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</si>
  <si>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</si>
  <si>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</si>
  <si>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</si>
  <si>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</si>
  <si>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</si>
  <si>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</si>
  <si>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</si>
  <si>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</si>
  <si>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</si>
  <si>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</si>
  <si>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</si>
  <si>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</si>
  <si>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</si>
  <si>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</si>
  <si>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</si>
  <si>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</si>
  <si>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</si>
  <si>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</si>
  <si>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</si>
  <si>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</si>
  <si>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</si>
  <si>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</si>
  <si>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</si>
  <si>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</si>
  <si>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</si>
  <si>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</si>
  <si>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</si>
  <si>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</si>
  <si>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</si>
  <si>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</si>
  <si>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</si>
  <si>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</si>
  <si>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</si>
  <si>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</si>
  <si>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</si>
  <si>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</si>
  <si>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</si>
  <si>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</si>
  <si>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</si>
  <si>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</si>
  <si>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</si>
  <si>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</si>
  <si>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</si>
  <si>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</si>
  <si>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</si>
  <si>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</si>
  <si>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</si>
  <si>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</si>
  <si>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</si>
  <si>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</si>
  <si>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</si>
  <si>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</si>
  <si>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</si>
  <si>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</si>
  <si>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</si>
  <si>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</si>
  <si>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</si>
  <si>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</si>
  <si>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</si>
  <si>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</si>
  <si>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</si>
  <si>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</si>
  <si>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</si>
  <si>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</si>
  <si>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</si>
  <si>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</si>
  <si>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</si>
  <si>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</si>
  <si>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</si>
  <si>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</si>
  <si>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</si>
  <si>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</si>
  <si>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</si>
  <si>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</si>
  <si>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</si>
  <si>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</si>
  <si>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</si>
  <si>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</si>
  <si>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</si>
  <si>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</si>
  <si>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</si>
  <si>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</si>
  <si>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</si>
  <si>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</si>
  <si>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</si>
  <si>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</si>
  <si>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</si>
  <si>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</si>
  <si>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</si>
  <si>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</si>
  <si>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</si>
  <si>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</si>
  <si>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</si>
  <si>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</si>
  <si>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</si>
  <si>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</si>
  <si>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</si>
  <si>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</si>
  <si>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</si>
  <si>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</si>
  <si>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</si>
  <si>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</si>
  <si>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</si>
  <si>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</si>
  <si>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</si>
  <si>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</si>
  <si>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</si>
  <si>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</si>
  <si>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</si>
  <si>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</si>
  <si>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</si>
  <si>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</si>
  <si>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</si>
  <si>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</si>
  <si>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</si>
  <si>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</si>
  <si>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</si>
  <si>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</si>
  <si>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</si>
  <si>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</si>
  <si>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</si>
  <si>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</si>
  <si>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</si>
  <si>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</si>
  <si>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</si>
  <si>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</si>
  <si>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</si>
  <si>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</si>
  <si>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</si>
  <si>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</si>
  <si>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</si>
  <si>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</si>
  <si>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</si>
  <si>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</si>
  <si>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</si>
  <si>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</si>
  <si>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</si>
  <si>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</si>
  <si>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</si>
  <si>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</si>
  <si>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</si>
  <si>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</si>
  <si>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</si>
  <si>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</si>
  <si>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</si>
  <si>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</si>
  <si>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</si>
  <si>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</si>
  <si>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</si>
  <si>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</si>
  <si>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</si>
  <si>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</si>
  <si>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</si>
  <si>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</si>
  <si>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</si>
  <si>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</si>
  <si>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</si>
  <si>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</si>
  <si>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</si>
  <si>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</si>
  <si>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</si>
  <si>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</si>
  <si>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</si>
  <si>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</si>
  <si>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</si>
  <si>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</si>
  <si>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</si>
  <si>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</si>
  <si>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</si>
  <si>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</si>
  <si>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</si>
  <si>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</si>
  <si>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</si>
  <si>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</si>
  <si>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</si>
  <si>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</si>
  <si>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</si>
  <si>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</si>
  <si>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</si>
  <si>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</si>
  <si>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</si>
  <si>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</si>
  <si>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</si>
  <si>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</si>
  <si>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</si>
  <si>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</si>
  <si>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</si>
  <si>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</si>
  <si>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</si>
  <si>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</si>
  <si>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</si>
  <si>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</si>
  <si>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</si>
  <si>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</si>
  <si>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</si>
  <si>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</si>
  <si>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</si>
  <si>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</si>
  <si>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</si>
  <si>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</si>
  <si>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</si>
  <si>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</si>
  <si>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</si>
  <si>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</si>
  <si>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</si>
  <si>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</si>
  <si>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</si>
  <si>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</si>
  <si>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</si>
  <si>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</si>
  <si>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</si>
  <si>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</si>
  <si>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</si>
  <si>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</si>
  <si>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</si>
  <si>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</si>
  <si>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</si>
  <si>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</si>
  <si>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</si>
  <si>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</si>
  <si>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</si>
  <si>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</si>
  <si>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</si>
  <si>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</si>
  <si>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</si>
  <si>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</si>
  <si>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</si>
  <si>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</si>
  <si>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</si>
  <si>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</si>
  <si>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</si>
  <si>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</si>
  <si>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</si>
  <si>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</si>
  <si>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</si>
  <si>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</si>
  <si>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</si>
  <si>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</si>
  <si>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</si>
  <si>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</si>
  <si>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</si>
  <si>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</si>
  <si>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</si>
  <si>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</si>
  <si>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</si>
  <si>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</si>
  <si>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</si>
  <si>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</si>
  <si>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</si>
  <si>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</si>
  <si>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</si>
  <si>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</si>
  <si>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</si>
  <si>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</si>
  <si>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</si>
  <si>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</si>
  <si>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</si>
  <si>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</si>
  <si>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</si>
  <si>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</si>
  <si>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</si>
  <si>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</si>
  <si>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</si>
  <si>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</si>
  <si>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</si>
  <si>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</si>
  <si>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</si>
  <si>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</si>
  <si>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</si>
  <si>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</si>
  <si>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</si>
  <si>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</si>
  <si>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</si>
  <si>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</si>
  <si>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</si>
  <si>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</si>
  <si>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</si>
  <si>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</si>
  <si>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</si>
  <si>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</si>
  <si>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</si>
  <si>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</si>
  <si>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</si>
  <si>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</si>
  <si>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</si>
  <si>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</si>
  <si>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</si>
  <si>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</si>
  <si>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</si>
  <si>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</si>
  <si>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</si>
  <si>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</si>
  <si>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</si>
  <si>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</si>
  <si>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</si>
  <si>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</si>
  <si>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</si>
  <si>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</si>
  <si>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</si>
  <si>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</si>
  <si>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</si>
  <si>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</si>
  <si>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</si>
  <si>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</si>
  <si>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</si>
  <si>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</si>
  <si>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</si>
  <si>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</si>
  <si>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</si>
  <si>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</si>
  <si>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</si>
  <si>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</si>
  <si>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</si>
  <si>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</si>
  <si>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</si>
  <si>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</si>
  <si>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</si>
  <si>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</si>
  <si>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</si>
  <si>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</si>
  <si>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</si>
  <si>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</si>
  <si>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</si>
  <si>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</si>
  <si>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</si>
  <si>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</si>
  <si>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</si>
  <si>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</si>
  <si>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</si>
  <si>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</si>
  <si>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</si>
  <si>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</si>
  <si>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</si>
  <si>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</si>
  <si>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</si>
  <si>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</si>
  <si>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</si>
  <si>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</si>
  <si>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</si>
  <si>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</si>
  <si>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</si>
  <si>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</si>
  <si>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</si>
  <si>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</si>
  <si>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</si>
  <si>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</si>
  <si>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</si>
  <si>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</si>
  <si>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</si>
  <si>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</si>
  <si>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</si>
  <si>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</si>
  <si>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</si>
  <si>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</si>
  <si>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</si>
  <si>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</si>
  <si>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</si>
  <si>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</si>
  <si>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</si>
  <si>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</si>
  <si>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</si>
  <si>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</si>
  <si>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</si>
  <si>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</si>
  <si>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</si>
  <si>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</si>
  <si>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</si>
  <si>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</si>
  <si>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</si>
  <si>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</si>
  <si>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</si>
  <si>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</si>
  <si>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</si>
  <si>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</si>
  <si>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</si>
  <si>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</si>
  <si>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</si>
  <si>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</si>
  <si>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</si>
  <si>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</si>
  <si>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</si>
  <si>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</si>
  <si>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</si>
  <si>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</si>
  <si>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</si>
  <si>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</si>
  <si>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</si>
  <si>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</si>
  <si>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</si>
  <si>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</si>
  <si>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</si>
  <si>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</si>
  <si>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</si>
  <si>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</si>
  <si>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</si>
  <si>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</si>
  <si>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</si>
  <si>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</si>
  <si>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</si>
  <si>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</si>
  <si>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</si>
  <si>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</si>
  <si>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</si>
  <si>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</si>
  <si>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</si>
  <si>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</si>
  <si>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</si>
  <si>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</si>
  <si>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</si>
  <si>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</si>
  <si>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</si>
  <si>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</si>
  <si>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</si>
  <si>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</si>
  <si>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</si>
  <si>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</si>
  <si>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</si>
  <si>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</si>
  <si>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</si>
  <si>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</si>
  <si>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</si>
  <si>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</si>
  <si>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</si>
  <si>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</si>
  <si>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</si>
  <si>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</si>
  <si>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</si>
  <si>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</si>
  <si>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</si>
  <si>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</si>
  <si>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</si>
  <si>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</si>
  <si>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</si>
  <si>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</si>
  <si>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</si>
  <si>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</si>
  <si>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</si>
  <si>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</si>
  <si>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</si>
  <si>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</si>
  <si>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</si>
  <si>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</si>
  <si>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</si>
  <si>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</si>
  <si>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</si>
  <si>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</si>
  <si>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</si>
  <si>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</si>
  <si>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</si>
  <si>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</si>
  <si>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</si>
  <si>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</si>
  <si>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</si>
  <si>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</si>
  <si>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</si>
  <si>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</si>
  <si>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</si>
  <si>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</si>
  <si>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</si>
  <si>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</si>
  <si>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</si>
  <si>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</si>
  <si>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</si>
  <si>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</si>
  <si>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</si>
  <si>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</si>
  <si>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</si>
  <si>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</si>
  <si>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</si>
  <si>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</si>
  <si>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</si>
  <si>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</si>
  <si>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</si>
  <si>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</si>
  <si>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</si>
  <si>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</si>
  <si>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</si>
  <si>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</si>
  <si>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</si>
  <si>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</si>
  <si>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</si>
  <si>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</si>
  <si>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</si>
  <si>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</si>
  <si>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</si>
  <si>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</si>
  <si>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</si>
  <si>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</si>
  <si>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</si>
  <si>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</si>
  <si>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</si>
  <si>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</si>
  <si>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</si>
  <si>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</si>
  <si>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</si>
  <si>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</si>
  <si>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</si>
  <si>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</si>
  <si>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</si>
  <si>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</si>
  <si>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</si>
  <si>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</si>
  <si>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</si>
  <si>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</si>
  <si>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</si>
  <si>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</si>
  <si>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</si>
  <si>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</si>
  <si>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</si>
  <si>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</si>
  <si>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</si>
  <si>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</si>
  <si>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</si>
  <si>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</si>
  <si>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</si>
  <si>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</si>
  <si>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</si>
  <si>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</si>
  <si>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</si>
  <si>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</si>
  <si>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</si>
  <si>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</si>
  <si>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</si>
  <si>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</si>
  <si>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</si>
  <si>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</si>
  <si>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</si>
  <si>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</si>
  <si>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</si>
  <si>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</si>
  <si>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</si>
  <si>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</si>
  <si>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</si>
  <si>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</si>
  <si>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</si>
  <si>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</si>
  <si>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</si>
  <si>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</si>
  <si>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</si>
  <si>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</si>
  <si>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</si>
  <si>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</si>
  <si>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</si>
  <si>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</si>
  <si>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</si>
  <si>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</si>
  <si>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</si>
  <si>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</si>
  <si>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</si>
  <si>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</si>
  <si>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</si>
  <si>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</si>
  <si>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</si>
  <si>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</si>
  <si>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</si>
  <si>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</si>
  <si>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</si>
  <si>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</si>
  <si>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</si>
  <si>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</si>
  <si>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</si>
  <si>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</si>
  <si>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</si>
  <si>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</si>
  <si>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</si>
  <si>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</si>
  <si>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</si>
  <si>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</si>
  <si>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</si>
  <si>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</si>
  <si>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</si>
  <si>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</si>
  <si>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</si>
  <si>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</si>
  <si>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</si>
  <si>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</si>
  <si>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</si>
  <si>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</si>
  <si>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</si>
  <si>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</si>
  <si>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</si>
  <si>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</si>
  <si>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</si>
  <si>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</si>
  <si>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</si>
  <si>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</si>
  <si>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</si>
  <si>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</si>
  <si>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</si>
  <si>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</si>
  <si>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</si>
  <si>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</si>
  <si>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</si>
  <si>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</si>
  <si>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</si>
  <si>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</si>
  <si>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</si>
  <si>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</si>
  <si>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</si>
  <si>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</si>
  <si>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</si>
  <si>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</si>
  <si>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</si>
  <si>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</si>
  <si>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</si>
  <si>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</si>
  <si>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</si>
  <si>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</si>
  <si>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</si>
  <si>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</si>
  <si>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</si>
  <si>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</si>
  <si>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</si>
  <si>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</si>
  <si>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</si>
  <si>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</si>
  <si>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</si>
  <si>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</si>
  <si>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</si>
  <si>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</si>
  <si>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</si>
  <si>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</si>
  <si>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</si>
  <si>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</si>
  <si>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</si>
  <si>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</si>
  <si>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</si>
  <si>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</si>
  <si>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</si>
  <si>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</si>
  <si>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</si>
  <si>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</si>
  <si>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</si>
  <si>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</si>
  <si>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</si>
  <si>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</si>
  <si>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</si>
  <si>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</si>
  <si>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</si>
  <si>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</si>
  <si>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</si>
  <si>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</si>
  <si>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</si>
  <si>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</si>
  <si>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</si>
  <si>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</si>
  <si>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</si>
  <si>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</si>
  <si>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</si>
  <si>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</si>
  <si>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</si>
  <si>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</si>
  <si>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</si>
  <si>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</si>
  <si>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</si>
  <si>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</si>
  <si>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</si>
  <si>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</si>
  <si>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</si>
  <si>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</si>
  <si>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</si>
  <si>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</si>
  <si>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</si>
  <si>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</si>
  <si>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</si>
  <si>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</si>
  <si>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</si>
  <si>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</si>
  <si>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</si>
  <si>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</si>
  <si>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</si>
  <si>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</si>
  <si>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</si>
  <si>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</si>
  <si>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</si>
  <si>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</si>
  <si>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</si>
  <si>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</si>
  <si>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</si>
  <si>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</si>
  <si>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</si>
  <si>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</si>
  <si>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</si>
  <si>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</si>
  <si>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</si>
  <si>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</si>
  <si>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</si>
  <si>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</si>
  <si>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</si>
  <si>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</si>
  <si>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</si>
  <si>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</si>
  <si>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</si>
  <si>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</si>
  <si>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</si>
  <si>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</si>
  <si>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</si>
  <si>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</si>
  <si>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</si>
  <si>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</si>
  <si>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</si>
  <si>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</si>
  <si>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</si>
  <si>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</si>
  <si>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</si>
  <si>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</si>
  <si>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</si>
  <si>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</si>
  <si>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</si>
  <si>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</si>
  <si>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</si>
  <si>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</si>
  <si>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</si>
  <si>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</si>
  <si>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</si>
  <si>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</si>
  <si>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</si>
  <si>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</si>
  <si>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</si>
  <si>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</si>
  <si>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</si>
  <si>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</si>
  <si>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</si>
  <si>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</si>
  <si>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</si>
  <si>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</si>
  <si>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</si>
  <si>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</si>
  <si>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</si>
  <si>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</si>
  <si>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</si>
  <si>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</si>
  <si>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</si>
  <si>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</si>
  <si>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</si>
  <si>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</si>
  <si>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</si>
  <si>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</si>
  <si>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</si>
  <si>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</si>
  <si>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</si>
  <si>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</si>
  <si>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</si>
  <si>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</si>
  <si>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</si>
  <si>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</si>
  <si>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</si>
  <si>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</si>
  <si>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</si>
  <si>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</si>
  <si>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</si>
  <si>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</si>
  <si>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</si>
  <si>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</si>
  <si>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</si>
  <si>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</si>
  <si>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</si>
  <si>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</si>
  <si>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</si>
  <si>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</si>
  <si>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</si>
  <si>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</si>
  <si>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</si>
  <si>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</si>
  <si>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</si>
  <si>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</si>
  <si>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</si>
  <si>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</si>
  <si>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</si>
  <si>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</si>
  <si>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</si>
  <si>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</si>
  <si>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</si>
  <si>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</si>
  <si>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</si>
  <si>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</si>
  <si>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</si>
  <si>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</si>
  <si>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</si>
  <si>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</si>
  <si>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</si>
  <si>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</si>
  <si>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</si>
  <si>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</si>
  <si>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</si>
  <si>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</si>
  <si>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</si>
  <si>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</si>
  <si>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</si>
  <si>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</si>
  <si>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</si>
  <si>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</si>
  <si>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</si>
  <si>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</si>
  <si>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</si>
  <si>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</si>
  <si>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</si>
  <si>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</si>
  <si>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</si>
  <si>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</si>
  <si>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</si>
  <si>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</si>
  <si>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</si>
  <si>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</si>
  <si>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</si>
  <si>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</si>
  <si>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</si>
  <si>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</si>
  <si>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</si>
  <si>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</si>
  <si>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</si>
  <si>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</si>
  <si>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</si>
  <si>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</si>
  <si>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</si>
  <si>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</si>
  <si>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</si>
  <si>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</si>
  <si>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</si>
  <si>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</si>
  <si>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</si>
  <si>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</si>
  <si>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</si>
  <si>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</si>
  <si>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</si>
  <si>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</si>
  <si>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</si>
  <si>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</si>
  <si>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</si>
  <si>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</si>
  <si>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</si>
  <si>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</si>
  <si>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</si>
  <si>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</si>
  <si>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</si>
  <si>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</si>
  <si>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</si>
  <si>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</si>
  <si>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</si>
  <si>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</si>
  <si>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</si>
  <si>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</si>
  <si>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</si>
  <si>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</si>
  <si>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</si>
  <si>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</si>
  <si>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</si>
  <si>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</si>
  <si>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</si>
  <si>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</si>
  <si>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</si>
  <si>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</si>
  <si>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</si>
  <si>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</si>
  <si>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</si>
  <si>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</si>
  <si>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</si>
  <si>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</si>
  <si>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</si>
  <si>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</si>
  <si>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</si>
  <si>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</si>
  <si>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</si>
  <si>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</si>
  <si>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</si>
  <si>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</si>
  <si>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</si>
  <si>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</si>
  <si>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</si>
  <si>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</si>
  <si>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</si>
  <si>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</si>
  <si>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</si>
  <si>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</si>
  <si>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</si>
  <si>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</si>
  <si>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</si>
  <si>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</si>
  <si>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</si>
  <si>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</si>
  <si>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</si>
  <si>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</si>
  <si>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</si>
  <si>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</si>
  <si>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</si>
  <si>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</si>
  <si>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</si>
  <si>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</si>
  <si>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</si>
  <si>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</si>
  <si>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</si>
  <si>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</si>
  <si>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</si>
  <si>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</si>
  <si>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</si>
  <si>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</si>
  <si>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</si>
  <si>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</si>
  <si>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</si>
  <si>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</si>
  <si>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</si>
  <si>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</si>
  <si>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</si>
  <si>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</si>
  <si>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</si>
  <si>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</si>
  <si>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</si>
  <si>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</si>
  <si>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</si>
  <si>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</si>
  <si>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</si>
  <si>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</si>
  <si>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</si>
  <si>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</si>
  <si>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</si>
  <si>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</si>
  <si>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</si>
  <si>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</si>
  <si>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</si>
  <si>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</si>
  <si>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</si>
  <si>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</si>
  <si>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</si>
  <si>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</si>
  <si>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</si>
  <si>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</si>
  <si>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</si>
  <si>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</si>
  <si>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</si>
  <si>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</si>
  <si>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</si>
  <si>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</si>
  <si>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</si>
  <si>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</si>
  <si>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</si>
  <si>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</si>
  <si>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</si>
  <si>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</si>
  <si>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</si>
  <si>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</si>
  <si>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</si>
  <si>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</si>
  <si>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</si>
  <si>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</si>
  <si>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</si>
  <si>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</si>
  <si>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</si>
  <si>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</si>
  <si>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</si>
  <si>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</si>
  <si>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</si>
  <si>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</si>
  <si>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</si>
  <si>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</si>
  <si>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</si>
  <si>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</si>
  <si>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</si>
  <si>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</si>
  <si>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</si>
  <si>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</si>
  <si>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</si>
  <si>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</si>
  <si>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</si>
  <si>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</si>
  <si>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</si>
  <si>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</si>
  <si>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</si>
  <si>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</si>
  <si>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</si>
  <si>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</si>
  <si>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</si>
  <si>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</si>
  <si>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</si>
  <si>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</si>
  <si>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</si>
  <si>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</si>
  <si>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</si>
  <si>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</si>
  <si>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</si>
  <si>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</si>
  <si>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</si>
  <si>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</si>
  <si>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</si>
  <si>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</si>
  <si>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</si>
  <si>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</si>
  <si>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</si>
  <si>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</si>
  <si>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</si>
  <si>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</si>
  <si>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</si>
  <si>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</si>
  <si>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</si>
  <si>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</si>
  <si>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</si>
  <si>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</si>
  <si>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</si>
  <si>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</si>
  <si>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</si>
  <si>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</si>
  <si>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</si>
  <si>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</si>
  <si>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</si>
  <si>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</si>
  <si>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</si>
  <si>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</si>
  <si>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</si>
  <si>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</si>
  <si>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</si>
  <si>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</si>
  <si>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</si>
  <si>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</si>
  <si>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</si>
  <si>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</si>
  <si>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</si>
  <si>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</si>
  <si>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</si>
  <si>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</si>
  <si>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</si>
  <si>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</si>
  <si>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</si>
  <si>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</si>
  <si>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</si>
  <si>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</si>
  <si>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</si>
  <si>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</si>
  <si>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</si>
  <si>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</si>
  <si>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</si>
  <si>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</si>
  <si>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</si>
  <si>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</si>
  <si>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</si>
  <si>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</si>
  <si>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</si>
  <si>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</si>
  <si>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</si>
  <si>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</si>
  <si>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</si>
  <si>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</si>
  <si>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</si>
  <si>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</si>
  <si>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</si>
  <si>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</si>
  <si>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</si>
  <si>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</si>
  <si>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</si>
  <si>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</si>
  <si>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</si>
  <si>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</si>
  <si>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</si>
  <si>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</si>
  <si>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</si>
  <si>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</si>
  <si>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</si>
  <si>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</si>
  <si>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</si>
  <si>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</si>
  <si>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</si>
  <si>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</si>
  <si>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</si>
  <si>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</si>
  <si>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</si>
  <si>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</si>
  <si>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</si>
  <si>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</si>
  <si>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</si>
  <si>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</si>
  <si>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</si>
  <si>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</si>
  <si>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</si>
  <si>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</si>
  <si>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</si>
  <si>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</si>
  <si>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</si>
  <si>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</si>
  <si>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</si>
  <si>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</si>
  <si>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</si>
  <si>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</si>
  <si>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</si>
  <si>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</si>
  <si>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</si>
  <si>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</si>
  <si>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</si>
  <si>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</si>
  <si>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</si>
  <si>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</si>
  <si>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</si>
  <si>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</si>
  <si>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</si>
  <si>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</si>
  <si>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</si>
  <si>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</si>
  <si>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</si>
  <si>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</si>
  <si>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</si>
  <si>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</si>
  <si>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</si>
  <si>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</si>
  <si>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</si>
  <si>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</si>
  <si>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</si>
  <si>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</si>
  <si>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</si>
  <si>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</si>
  <si>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</si>
  <si>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</si>
  <si>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</si>
  <si>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</si>
  <si>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</si>
  <si>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</si>
  <si>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</si>
  <si>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</si>
  <si>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</si>
  <si>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</si>
  <si>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</si>
  <si>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</si>
  <si>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</si>
  <si>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</si>
  <si>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</si>
  <si>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</si>
  <si>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</si>
  <si>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</si>
  <si>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</si>
  <si>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</si>
  <si>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</si>
  <si>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</si>
  <si>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</si>
  <si>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</si>
  <si>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</si>
  <si>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</si>
  <si>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</si>
  <si>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</si>
  <si>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</si>
  <si>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</si>
  <si>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</si>
  <si>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</si>
  <si>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</si>
  <si>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</si>
  <si>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</si>
  <si>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</si>
  <si>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</si>
  <si>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</si>
  <si>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</si>
  <si>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</si>
  <si>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</si>
  <si>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</si>
  <si>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</si>
  <si>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</si>
  <si>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</si>
  <si>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</si>
  <si>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</si>
  <si>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</si>
  <si>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</si>
  <si>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</si>
  <si>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</si>
  <si>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</si>
  <si>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</si>
  <si>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</si>
  <si>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</si>
  <si>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</si>
  <si>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</si>
  <si>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</si>
  <si>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</si>
  <si>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</si>
  <si>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</si>
  <si>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</si>
  <si>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</si>
  <si>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</si>
  <si>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</si>
  <si>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</si>
  <si>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</si>
  <si>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</si>
  <si>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</si>
  <si>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</si>
  <si>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</si>
  <si>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</si>
  <si>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</si>
  <si>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</si>
  <si>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</si>
  <si>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</si>
  <si>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</si>
  <si>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</si>
  <si>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</si>
  <si>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</si>
  <si>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</si>
  <si>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</si>
  <si>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</si>
  <si>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</si>
  <si>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</si>
  <si>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</si>
  <si>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</si>
  <si>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</si>
  <si>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</si>
  <si>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</si>
  <si>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</si>
  <si>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</si>
  <si>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</si>
  <si>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</si>
  <si>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</si>
  <si>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</si>
  <si>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</si>
  <si>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</si>
  <si>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</si>
  <si>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</si>
  <si>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</si>
  <si>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</si>
  <si>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</si>
  <si>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</si>
  <si>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</si>
  <si>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</si>
  <si>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</si>
  <si>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</si>
  <si>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</si>
  <si>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</si>
  <si>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</si>
  <si>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</si>
  <si>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</si>
  <si>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</si>
  <si>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</si>
  <si>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</si>
  <si>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</si>
  <si>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</si>
  <si>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</si>
  <si>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</si>
  <si>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</si>
  <si>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</si>
  <si>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</si>
  <si>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</si>
  <si>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</si>
  <si>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</si>
  <si>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</si>
  <si>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</si>
  <si>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</si>
  <si>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</si>
  <si>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</si>
  <si>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</si>
  <si>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</si>
  <si>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</si>
  <si>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</si>
  <si>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</si>
  <si>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</si>
  <si>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</si>
  <si>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</si>
  <si>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</si>
  <si>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</si>
  <si>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</si>
  <si>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</si>
  <si>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</si>
  <si>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</si>
  <si>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</si>
  <si>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</si>
  <si>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</si>
  <si>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</si>
  <si>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</si>
  <si>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</si>
  <si>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</si>
  <si>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</si>
  <si>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</si>
  <si>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</si>
  <si>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</si>
  <si>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</si>
  <si>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</si>
  <si>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</si>
  <si>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</si>
  <si>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</si>
  <si>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</si>
  <si>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</si>
  <si>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</si>
  <si>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</si>
  <si>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</si>
  <si>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</si>
  <si>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</si>
  <si>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</si>
  <si>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</si>
  <si>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</si>
  <si>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</si>
  <si>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</si>
  <si>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</si>
  <si>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</si>
  <si>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</si>
  <si>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</si>
  <si>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</si>
  <si>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</si>
  <si>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</si>
  <si>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</si>
  <si>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</si>
  <si>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</si>
  <si>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</si>
  <si>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</si>
  <si>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</si>
  <si>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</si>
  <si>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</si>
  <si>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</si>
  <si>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</si>
  <si>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</si>
  <si>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</si>
  <si>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</si>
  <si>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</si>
  <si>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</si>
  <si>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</si>
  <si>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</si>
  <si>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</si>
  <si>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</si>
  <si>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</si>
  <si>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</si>
  <si>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</si>
  <si>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</si>
  <si>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</si>
  <si>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</si>
  <si>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</si>
  <si>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</si>
  <si>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</si>
  <si>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</si>
  <si>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</si>
  <si>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</si>
  <si>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</si>
  <si>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</si>
  <si>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</si>
  <si>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</si>
  <si>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</si>
  <si>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</si>
  <si>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</si>
  <si>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</si>
  <si>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</si>
  <si>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</si>
  <si>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</si>
  <si>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</si>
  <si>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</si>
  <si>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</si>
  <si>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</si>
  <si>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</si>
  <si>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</si>
  <si>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</si>
  <si>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</si>
  <si>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</si>
  <si>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</si>
  <si>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</si>
  <si>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</si>
  <si>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</si>
  <si>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</si>
  <si>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</si>
  <si>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</si>
  <si>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</si>
  <si>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</si>
  <si>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</si>
  <si>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</si>
  <si>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</si>
  <si>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</si>
  <si>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</si>
  <si>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</si>
  <si>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</si>
  <si>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</si>
  <si>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</si>
  <si>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</si>
  <si>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</si>
  <si>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</si>
  <si>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</si>
  <si>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</si>
  <si>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</si>
  <si>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</si>
  <si>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</si>
  <si>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</si>
  <si>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</si>
  <si>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</si>
  <si>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</si>
  <si>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</si>
  <si>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</si>
  <si>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</si>
  <si>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</si>
  <si>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</si>
  <si>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</si>
  <si>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</si>
  <si>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</si>
  <si>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</si>
  <si>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</si>
  <si>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</si>
  <si>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</si>
  <si>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</si>
  <si>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</si>
  <si>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</si>
  <si>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</si>
  <si>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</si>
  <si>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</si>
  <si>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</si>
  <si>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</si>
  <si>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</si>
  <si>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</si>
  <si>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</si>
  <si>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</si>
  <si>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</si>
  <si>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</si>
  <si>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</si>
  <si>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</si>
  <si>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</si>
  <si>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</si>
  <si>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</si>
  <si>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</si>
  <si>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</si>
  <si>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</si>
  <si>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</si>
  <si>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</si>
  <si>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</si>
  <si>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</si>
  <si>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</si>
  <si>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</si>
  <si>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</si>
  <si>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</si>
  <si>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</si>
  <si>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</si>
  <si>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</si>
  <si>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</si>
  <si>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</si>
  <si>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</si>
  <si>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</si>
  <si>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</si>
  <si>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</si>
  <si>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</si>
  <si>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</si>
  <si>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</si>
  <si>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</si>
  <si>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</si>
  <si>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</si>
  <si>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</si>
  <si>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</si>
  <si>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</si>
  <si>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</si>
  <si>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</si>
  <si>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</si>
  <si>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</si>
  <si>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</si>
  <si>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</si>
  <si>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</si>
  <si>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</si>
  <si>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</si>
  <si>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</si>
  <si>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</si>
  <si>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</si>
  <si>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</si>
  <si>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</si>
  <si>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</si>
  <si>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</si>
  <si>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</si>
  <si>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</si>
  <si>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</si>
  <si>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</si>
  <si>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</si>
  <si>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</si>
  <si>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</si>
  <si>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</si>
  <si>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</si>
  <si>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</si>
  <si>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</si>
  <si>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</si>
  <si>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</si>
  <si>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</si>
  <si>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</si>
  <si>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</si>
  <si>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</si>
  <si>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</si>
  <si>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</si>
  <si>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</si>
  <si>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</si>
  <si>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</si>
  <si>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</si>
  <si>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</si>
  <si>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</si>
  <si>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</si>
  <si>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</si>
  <si>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</si>
  <si>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</si>
  <si>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</si>
  <si>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</si>
  <si>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</si>
  <si>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</si>
  <si>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</si>
  <si>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</si>
  <si>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</si>
  <si>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</si>
  <si>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</si>
  <si>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</si>
  <si>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</si>
  <si>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</si>
  <si>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</si>
  <si>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</si>
  <si>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</si>
  <si>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</si>
  <si>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</si>
  <si>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</si>
  <si>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</si>
  <si>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</si>
  <si>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</si>
  <si>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</si>
  <si>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</si>
  <si>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</si>
  <si>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</si>
  <si>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</si>
  <si>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</si>
  <si>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</si>
  <si>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</si>
  <si>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</si>
  <si>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</si>
  <si>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</si>
  <si>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</si>
  <si>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</si>
  <si>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</si>
  <si>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</si>
  <si>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</si>
  <si>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</si>
  <si>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</si>
  <si>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</si>
  <si>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</si>
  <si>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</si>
  <si>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</si>
  <si>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</si>
  <si>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</si>
  <si>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</si>
  <si>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</si>
  <si>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</si>
  <si>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</si>
  <si>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</si>
  <si>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</si>
  <si>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</si>
  <si>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</si>
  <si>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</si>
  <si>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</si>
  <si>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</si>
  <si>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</si>
  <si>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</si>
  <si>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</si>
  <si>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</si>
  <si>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</si>
  <si>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</si>
  <si>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</si>
  <si>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</si>
  <si>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</si>
  <si>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</si>
  <si>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</si>
  <si>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</si>
  <si>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</si>
  <si>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</si>
  <si>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</si>
  <si>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</si>
  <si>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</si>
  <si>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</si>
  <si>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</si>
  <si>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</si>
  <si>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</si>
  <si>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</si>
  <si>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</si>
  <si>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</si>
  <si>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</si>
  <si>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</si>
  <si>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</si>
  <si>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</si>
  <si>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</si>
  <si>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</si>
  <si>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</si>
  <si>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</si>
  <si>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</si>
  <si>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</si>
  <si>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</si>
  <si>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</si>
  <si>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</si>
  <si>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</si>
  <si>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</si>
  <si>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</si>
  <si>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</si>
  <si>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</si>
  <si>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</si>
  <si>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</si>
  <si>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</si>
  <si>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</si>
  <si>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</si>
  <si>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</si>
  <si>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</si>
  <si>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</si>
  <si>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</si>
  <si>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</si>
  <si>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</si>
  <si>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</si>
  <si>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</si>
  <si>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</si>
  <si>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</si>
  <si>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</si>
  <si>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</si>
  <si>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</si>
  <si>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</si>
  <si>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</si>
  <si>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</si>
  <si>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</si>
  <si>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</si>
  <si>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</si>
  <si>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</si>
  <si>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</si>
  <si>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</si>
  <si>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</si>
  <si>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</si>
  <si>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</si>
  <si>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</si>
  <si>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</si>
  <si>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</si>
  <si>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</si>
  <si>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</si>
  <si>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</si>
  <si>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</si>
  <si>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</si>
  <si>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</si>
  <si>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</si>
  <si>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</si>
  <si>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</si>
  <si>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</si>
  <si>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</si>
  <si>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</si>
  <si>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</si>
  <si>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</si>
  <si>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</si>
  <si>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</si>
  <si>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</si>
  <si>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</si>
  <si>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</si>
  <si>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</si>
  <si>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</si>
  <si>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</si>
  <si>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</si>
  <si>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</si>
  <si>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</si>
  <si>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</si>
  <si>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</si>
  <si>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</si>
  <si>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</si>
  <si>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</si>
  <si>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</si>
  <si>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</si>
  <si>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</si>
  <si>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</si>
  <si>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</si>
  <si>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</si>
  <si>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</si>
  <si>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</si>
  <si>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</si>
  <si>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</si>
  <si>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</si>
  <si>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</si>
  <si>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</si>
  <si>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</si>
  <si>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</si>
  <si>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</si>
  <si>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</si>
  <si>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</si>
  <si>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</si>
  <si>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</si>
  <si>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</si>
  <si>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</si>
  <si>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</si>
  <si>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</si>
  <si>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</si>
  <si>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</si>
  <si>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</si>
  <si>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</si>
  <si>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</si>
  <si>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</si>
  <si>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</si>
  <si>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</si>
  <si>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</si>
  <si>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</si>
  <si>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</si>
  <si>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</si>
  <si>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</si>
  <si>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</si>
  <si>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</si>
  <si>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</si>
  <si>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</si>
  <si>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</si>
  <si>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</si>
  <si>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</si>
  <si>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</si>
  <si>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</si>
  <si>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</si>
  <si>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</si>
  <si>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</si>
  <si>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</si>
  <si>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</si>
  <si>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</si>
  <si>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</si>
  <si>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</si>
  <si>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</si>
  <si>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</si>
  <si>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</si>
  <si>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</si>
  <si>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</si>
  <si>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</si>
  <si>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</si>
  <si>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</si>
  <si>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</si>
  <si>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</si>
  <si>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</si>
  <si>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</si>
  <si>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</si>
  <si>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</si>
  <si>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</si>
  <si>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</si>
  <si>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</si>
  <si>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</si>
  <si>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</si>
  <si>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</si>
  <si>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</si>
  <si>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</si>
  <si>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</si>
  <si>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</si>
  <si>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</si>
  <si>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</si>
  <si>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</si>
  <si>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</si>
  <si>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</si>
  <si>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</si>
  <si>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</si>
  <si>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</si>
  <si>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</si>
  <si>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</si>
  <si>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</si>
  <si>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</si>
  <si>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</si>
  <si>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</si>
  <si>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</si>
  <si>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</si>
  <si>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</si>
  <si>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</si>
  <si>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</si>
  <si>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</si>
  <si>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</si>
  <si>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</si>
  <si>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</si>
  <si>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</si>
  <si>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</si>
  <si>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</si>
  <si>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</si>
  <si>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</si>
  <si>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</si>
  <si>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</si>
  <si>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</si>
  <si>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</si>
  <si>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</si>
  <si>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</si>
  <si>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</si>
  <si>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</si>
  <si>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</si>
  <si>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</si>
  <si>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</si>
  <si>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</si>
  <si>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</si>
  <si>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</si>
  <si>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</si>
  <si>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</si>
  <si>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</si>
  <si>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</si>
  <si>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</si>
  <si>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</si>
  <si>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</si>
  <si>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</si>
  <si>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</si>
  <si>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</si>
  <si>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</si>
  <si>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</si>
  <si>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</si>
  <si>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</si>
  <si>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</si>
  <si>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</si>
  <si>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</si>
  <si>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</si>
  <si>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</si>
  <si>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</si>
  <si>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</si>
  <si>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</si>
  <si>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</si>
  <si>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</si>
  <si>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</si>
  <si>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</si>
  <si>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</si>
  <si>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</si>
  <si>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</si>
  <si>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</si>
  <si>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</si>
  <si>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</si>
  <si>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</si>
  <si>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</si>
  <si>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</si>
  <si>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</si>
  <si>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</si>
  <si>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</si>
  <si>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</si>
  <si>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</si>
  <si>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</si>
  <si>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</si>
  <si>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</si>
  <si>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</si>
  <si>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</si>
  <si>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</si>
  <si>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</si>
  <si>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</si>
  <si>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</si>
  <si>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</si>
  <si>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</si>
  <si>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</si>
  <si>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</si>
  <si>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</si>
  <si>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</si>
  <si>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</si>
  <si>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</si>
  <si>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</si>
  <si>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</si>
  <si>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</si>
  <si>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</si>
  <si>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</si>
  <si>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</si>
  <si>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</si>
  <si>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</si>
  <si>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</si>
  <si>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</si>
  <si>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</si>
  <si>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</si>
  <si>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</si>
  <si>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</si>
  <si>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</si>
  <si>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</si>
  <si>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</si>
  <si>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</si>
  <si>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</si>
  <si>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</si>
  <si>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</si>
  <si>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</si>
  <si>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</si>
  <si>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</si>
  <si>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</si>
  <si>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</si>
  <si>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</si>
  <si>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</si>
  <si>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</si>
  <si>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</si>
  <si>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</si>
  <si>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</si>
  <si>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</si>
  <si>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</si>
  <si>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</si>
  <si>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</si>
  <si>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</si>
  <si>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</si>
  <si>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</si>
  <si>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</si>
  <si>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</si>
  <si>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</si>
  <si>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</si>
  <si>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</si>
  <si>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</si>
  <si>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</si>
  <si>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</si>
  <si>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</si>
  <si>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</si>
  <si>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</si>
  <si>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</si>
  <si>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</si>
  <si>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</si>
  <si>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</si>
  <si>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</si>
  <si>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</si>
  <si>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</si>
  <si>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</si>
  <si>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</si>
  <si>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</si>
  <si>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</si>
  <si>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</si>
  <si>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</si>
  <si>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</si>
  <si>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</si>
  <si>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</si>
  <si>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</si>
  <si>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</si>
  <si>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</si>
  <si>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</si>
  <si>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</si>
  <si>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</si>
  <si>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</si>
  <si>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</si>
  <si>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</si>
  <si>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</si>
  <si>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</si>
  <si>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</si>
  <si>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</si>
  <si>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</si>
  <si>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</si>
  <si>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</si>
  <si>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</si>
  <si>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</si>
  <si>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</si>
  <si>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</si>
  <si>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</si>
  <si>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</si>
  <si>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</si>
  <si>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</si>
  <si>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</si>
  <si>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</si>
  <si>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</si>
  <si>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</si>
  <si>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</si>
  <si>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</si>
  <si>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</si>
  <si>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</si>
  <si>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</si>
  <si>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</si>
  <si>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</si>
  <si>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</si>
  <si>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</si>
  <si>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</si>
  <si>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</si>
  <si>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</si>
  <si>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</si>
  <si>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</si>
  <si>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</si>
  <si>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</si>
  <si>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</si>
  <si>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</si>
  <si>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</si>
  <si>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</si>
  <si>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</si>
  <si>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</si>
  <si>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</si>
  <si>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</si>
  <si>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</si>
  <si>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</si>
  <si>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</si>
  <si>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</si>
  <si>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</si>
  <si>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</si>
  <si>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</si>
  <si>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</si>
  <si>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</si>
  <si>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</si>
  <si>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</si>
  <si>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</si>
  <si>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</si>
  <si>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</si>
  <si>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</si>
  <si>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</si>
  <si>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</si>
  <si>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</si>
  <si>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</si>
  <si>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</si>
  <si>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</si>
  <si>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</si>
  <si>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</si>
  <si>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</si>
  <si>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</si>
  <si>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</si>
  <si>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</si>
  <si>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</si>
  <si>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</si>
  <si>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</si>
  <si>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</si>
  <si>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</si>
  <si>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</si>
  <si>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</si>
  <si>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</si>
  <si>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</si>
  <si>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</si>
  <si>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</si>
  <si>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</si>
  <si>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</si>
  <si>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</si>
  <si>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</si>
  <si>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</si>
  <si>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</si>
  <si>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</si>
  <si>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</si>
  <si>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</si>
  <si>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</si>
  <si>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</si>
  <si>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</si>
  <si>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</si>
  <si>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</si>
  <si>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</si>
  <si>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</si>
  <si>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</si>
  <si>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</si>
  <si>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</si>
  <si>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</si>
  <si>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</si>
  <si>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</si>
  <si>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</si>
  <si>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</si>
  <si>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</si>
  <si>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</si>
  <si>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</si>
  <si>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</si>
  <si>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</si>
  <si>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</si>
  <si>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</si>
  <si>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</si>
  <si>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</si>
  <si>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</si>
  <si>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</si>
  <si>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</si>
  <si>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</si>
  <si>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</si>
  <si>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</si>
  <si>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</si>
  <si>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</si>
  <si>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</si>
  <si>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</si>
  <si>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</si>
  <si>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</si>
  <si>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</si>
  <si>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</si>
  <si>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</si>
  <si>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</si>
  <si>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</si>
  <si>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</si>
  <si>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</si>
  <si>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</si>
  <si>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</si>
  <si>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</si>
  <si>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</si>
  <si>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</si>
  <si>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</si>
  <si>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</si>
  <si>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</si>
  <si>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</si>
  <si>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</si>
  <si>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</si>
  <si>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</si>
  <si>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</si>
  <si>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</si>
  <si>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</si>
  <si>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</si>
  <si>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</si>
  <si>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</si>
  <si>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</si>
  <si>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</si>
  <si>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</si>
  <si>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</si>
  <si>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</si>
  <si>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</si>
  <si>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</si>
  <si>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</si>
  <si>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</si>
  <si>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</si>
  <si>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</si>
  <si>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</si>
  <si>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</si>
  <si>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</si>
  <si>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</si>
  <si>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</si>
  <si>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</si>
  <si>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</si>
  <si>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</si>
  <si>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</si>
  <si>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</si>
  <si>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</si>
  <si>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</si>
  <si>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</si>
  <si>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</si>
  <si>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</si>
  <si>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</si>
  <si>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</si>
  <si>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</si>
  <si>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</si>
  <si>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</si>
  <si>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</si>
  <si>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</si>
  <si>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</si>
  <si>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</si>
  <si>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</si>
  <si>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</si>
  <si>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</si>
  <si>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</si>
  <si>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</si>
  <si>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</si>
  <si>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</si>
  <si>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</si>
  <si>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</si>
  <si>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</si>
  <si>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</si>
  <si>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</si>
  <si>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</si>
  <si>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</si>
  <si>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</si>
  <si>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</si>
  <si>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</si>
  <si>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</si>
  <si>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</si>
  <si>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</si>
  <si>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</si>
  <si>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</si>
  <si>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</si>
  <si>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</si>
  <si>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</si>
  <si>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</si>
  <si>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</si>
  <si>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</si>
  <si>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</si>
  <si>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</si>
  <si>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</si>
  <si>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</si>
  <si>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</si>
  <si>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</si>
  <si>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</si>
  <si>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</si>
  <si>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</si>
  <si>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</si>
  <si>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</si>
  <si>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</si>
  <si>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</si>
  <si>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</si>
  <si>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</si>
  <si>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</si>
  <si>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</si>
  <si>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</si>
  <si>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</si>
  <si>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</si>
  <si>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</si>
  <si>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</si>
  <si>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</si>
  <si>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</si>
  <si>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</si>
  <si>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</si>
  <si>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</si>
  <si>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</si>
  <si>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</si>
  <si>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</si>
  <si>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</si>
  <si>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</si>
  <si>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</si>
  <si>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</si>
  <si>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</si>
  <si>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</si>
  <si>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</si>
  <si>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</si>
  <si>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</si>
  <si>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</si>
  <si>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</si>
  <si>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</si>
  <si>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</si>
  <si>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</si>
  <si>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</si>
  <si>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</si>
  <si>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</si>
  <si>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</si>
  <si>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</si>
  <si>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</si>
  <si>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</si>
  <si>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</si>
  <si>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</si>
  <si>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</si>
  <si>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</si>
  <si>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</si>
  <si>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</si>
  <si>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</si>
  <si>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</si>
  <si>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</si>
  <si>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</si>
  <si>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</si>
  <si>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</si>
  <si>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</si>
  <si>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</si>
  <si>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</si>
  <si>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</si>
  <si>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</si>
  <si>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</si>
  <si>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</si>
  <si>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</si>
  <si>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</si>
  <si>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</si>
  <si>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</si>
  <si>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</si>
  <si>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</si>
  <si>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</si>
  <si>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</si>
  <si>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</si>
  <si>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</si>
  <si>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</si>
  <si>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</si>
  <si>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</si>
  <si>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</si>
  <si>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</si>
  <si>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</si>
  <si>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</si>
  <si>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</si>
  <si>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</si>
  <si>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</si>
  <si>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</si>
  <si>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</si>
  <si>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</si>
  <si>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</si>
  <si>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</si>
  <si>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</si>
  <si>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</si>
  <si>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</si>
  <si>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</si>
  <si>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</si>
  <si>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</si>
  <si>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</si>
  <si>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</si>
  <si>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</si>
  <si>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</si>
  <si>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</si>
  <si>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</si>
  <si>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</si>
  <si>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</si>
  <si>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</si>
  <si>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</si>
  <si>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</si>
  <si>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</si>
  <si>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</si>
  <si>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</si>
  <si>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</si>
  <si>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</si>
  <si>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</si>
  <si>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</si>
  <si>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</si>
  <si>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</si>
  <si>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</si>
  <si>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</si>
  <si>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</si>
  <si>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</si>
  <si>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</si>
  <si>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</si>
  <si>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</si>
  <si>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</si>
  <si>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</si>
  <si>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</si>
  <si>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</si>
  <si>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</si>
  <si>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</si>
  <si>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</si>
  <si>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</si>
  <si>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</si>
  <si>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</si>
  <si>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</si>
  <si>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</si>
  <si>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</si>
  <si>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</si>
  <si>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</si>
  <si>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</si>
  <si>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</si>
  <si>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</si>
  <si>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</si>
  <si>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</si>
  <si>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</si>
  <si>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</si>
  <si>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</si>
  <si>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</si>
  <si>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</si>
  <si>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</si>
  <si>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</si>
  <si>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</si>
  <si>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</si>
  <si>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</si>
  <si>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</si>
  <si>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</si>
  <si>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</si>
  <si>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</si>
  <si>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</si>
  <si>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</si>
  <si>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</si>
  <si>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</si>
  <si>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</si>
  <si>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</si>
  <si>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</si>
  <si>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</si>
  <si>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</si>
  <si>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</si>
  <si>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</si>
  <si>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</si>
  <si>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</si>
  <si>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</si>
  <si>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</si>
  <si>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</si>
  <si>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</si>
  <si>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</si>
  <si>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</si>
  <si>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</si>
  <si>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</si>
  <si>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</si>
  <si>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</si>
  <si>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</si>
  <si>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</si>
  <si>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</si>
  <si>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</si>
  <si>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</si>
  <si>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</si>
  <si>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</si>
  <si>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</si>
  <si>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</si>
  <si>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</si>
  <si>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</si>
  <si>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</si>
  <si>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</si>
  <si>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</si>
  <si>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</si>
  <si>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</si>
  <si>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</si>
  <si>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</si>
  <si>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</si>
  <si>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</si>
  <si>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</si>
  <si>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</si>
  <si>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</si>
  <si>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</si>
  <si>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</si>
  <si>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</si>
  <si>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</si>
  <si>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</si>
  <si>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</si>
  <si>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</si>
  <si>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</si>
  <si>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</si>
  <si>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</si>
  <si>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</si>
  <si>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</si>
  <si>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</si>
  <si>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</si>
  <si>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</si>
  <si>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</si>
  <si>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</si>
  <si>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</si>
  <si>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</si>
  <si>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</si>
  <si>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</si>
  <si>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</si>
  <si>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</si>
  <si>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</si>
  <si>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</si>
  <si>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</si>
  <si>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</si>
  <si>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</si>
  <si>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</si>
  <si>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</si>
  <si>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</si>
  <si>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</si>
  <si>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</si>
  <si>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</si>
  <si>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</si>
  <si>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</si>
  <si>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</si>
  <si>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</si>
  <si>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</si>
  <si>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</si>
  <si>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</si>
  <si>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</si>
  <si>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</si>
  <si>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</si>
  <si>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</si>
  <si>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</si>
  <si>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</si>
  <si>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</si>
  <si>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</si>
  <si>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</si>
  <si>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</si>
  <si>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</si>
  <si>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</si>
  <si>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</si>
  <si>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</si>
  <si>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</si>
  <si>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</si>
  <si>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</si>
  <si>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</si>
  <si>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</si>
  <si>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</si>
  <si>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</si>
  <si>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</si>
  <si>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</si>
  <si>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</si>
  <si>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</si>
  <si>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</si>
  <si>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</si>
  <si>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</si>
  <si>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</si>
  <si>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</si>
  <si>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</si>
  <si>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</si>
  <si>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</si>
  <si>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</si>
  <si>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</si>
  <si>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</si>
  <si>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</si>
  <si>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</si>
  <si>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</si>
  <si>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</si>
  <si>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</si>
  <si>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</si>
  <si>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</si>
  <si>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</si>
  <si>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</si>
  <si>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</si>
  <si>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</si>
  <si>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</si>
  <si>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</si>
  <si>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</si>
  <si>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</si>
  <si>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</si>
  <si>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</si>
  <si>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</si>
  <si>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</si>
  <si>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</si>
  <si>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</si>
  <si>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</si>
  <si>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</si>
  <si>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</si>
  <si>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</si>
  <si>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</si>
  <si>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</si>
  <si>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</si>
  <si>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</si>
  <si>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</si>
  <si>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</si>
  <si>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</si>
  <si>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</si>
  <si>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</si>
  <si>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</si>
  <si>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</si>
  <si>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</si>
  <si>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</si>
  <si>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</si>
  <si>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</si>
  <si>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</si>
  <si>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</si>
  <si>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</si>
  <si>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</si>
  <si>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</si>
  <si>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</si>
  <si>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</si>
  <si>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</si>
  <si>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</si>
  <si>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</si>
  <si>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</si>
  <si>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</si>
  <si>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</si>
  <si>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</si>
  <si>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</si>
  <si>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</si>
  <si>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</si>
  <si>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</si>
  <si>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</si>
  <si>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</si>
  <si>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</si>
  <si>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</si>
  <si>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</si>
  <si>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</si>
  <si>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</si>
  <si>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</si>
  <si>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</si>
  <si>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</si>
  <si>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</si>
  <si>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</si>
  <si>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</si>
  <si>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</si>
  <si>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</si>
  <si>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</si>
  <si>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</si>
  <si>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</si>
  <si>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</si>
  <si>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</si>
  <si>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</si>
  <si>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</si>
  <si>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</si>
  <si>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</si>
  <si>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</si>
  <si>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</si>
  <si>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</si>
  <si>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</si>
  <si>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</si>
  <si>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</si>
  <si>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</si>
  <si>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</si>
  <si>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</si>
  <si>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</si>
  <si>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</si>
  <si>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</si>
  <si>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</si>
  <si>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</si>
  <si>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</si>
  <si>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</si>
  <si>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</si>
  <si>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</si>
  <si>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</si>
  <si>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</si>
  <si>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</si>
  <si>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</si>
  <si>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</si>
  <si>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</si>
  <si>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</si>
  <si>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</si>
  <si>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</si>
  <si>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</si>
  <si>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</si>
  <si>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</si>
  <si>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</si>
  <si>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</si>
  <si>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</si>
  <si>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</si>
  <si>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</si>
  <si>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</si>
  <si>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</si>
  <si>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</si>
  <si>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</si>
  <si>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</si>
  <si>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</si>
  <si>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</si>
  <si>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</si>
  <si>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</si>
  <si>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</si>
  <si>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</si>
  <si>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</si>
  <si>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</si>
  <si>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</si>
  <si>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</si>
  <si>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</si>
  <si>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</si>
  <si>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</si>
  <si>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</si>
  <si>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</si>
  <si>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</si>
  <si>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</si>
  <si>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</si>
  <si>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</si>
  <si>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</si>
  <si>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</si>
  <si>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</si>
  <si>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</si>
  <si>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</si>
  <si>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</si>
  <si>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</si>
  <si>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</si>
  <si>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</si>
  <si>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</si>
  <si>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</si>
  <si>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</si>
  <si>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</si>
  <si>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</si>
  <si>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</si>
  <si>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</si>
  <si>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</si>
  <si>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</si>
  <si>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</si>
  <si>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</si>
  <si>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</si>
  <si>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</si>
  <si>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</si>
  <si>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</si>
  <si>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</si>
  <si>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</si>
  <si>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</si>
  <si>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</si>
  <si>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</si>
  <si>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</si>
  <si>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</si>
  <si>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</si>
  <si>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</si>
  <si>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</si>
  <si>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</si>
  <si>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</si>
  <si>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</si>
  <si>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</si>
  <si>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</si>
  <si>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</si>
  <si>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</si>
  <si>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</si>
  <si>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</si>
  <si>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</si>
  <si>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</si>
  <si>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</si>
  <si>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</si>
  <si>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</si>
  <si>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</si>
  <si>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</si>
  <si>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</si>
  <si>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</si>
  <si>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</si>
  <si>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</si>
  <si>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</si>
  <si>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</si>
  <si>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</si>
  <si>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</si>
  <si>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</si>
  <si>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</si>
  <si>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</si>
  <si>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</si>
  <si>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</si>
  <si>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</si>
  <si>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</si>
  <si>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</si>
  <si>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</si>
  <si>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</si>
  <si>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</si>
  <si>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</si>
  <si>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</si>
  <si>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</si>
  <si>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</si>
  <si>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</si>
  <si>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</si>
  <si>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</si>
  <si>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</si>
  <si>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</si>
  <si>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</si>
  <si>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</si>
  <si>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</si>
  <si>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</si>
  <si>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</si>
  <si>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</si>
  <si>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</si>
  <si>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</si>
  <si>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</si>
  <si>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</si>
  <si>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</si>
  <si>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</si>
  <si>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</si>
  <si>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</si>
  <si>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</si>
  <si>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</si>
  <si>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</si>
  <si>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</si>
  <si>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</si>
  <si>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</si>
  <si>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</si>
  <si>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</si>
  <si>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</si>
  <si>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</si>
  <si>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</si>
  <si>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</si>
  <si>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</si>
  <si>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</si>
  <si>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</si>
  <si>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</si>
  <si>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</si>
  <si>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</si>
  <si>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</si>
  <si>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</si>
  <si>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</si>
  <si>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</si>
  <si>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</si>
  <si>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</si>
  <si>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</si>
  <si>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</si>
  <si>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</si>
  <si>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</si>
  <si>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</si>
  <si>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</si>
  <si>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</si>
  <si>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</si>
  <si>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</si>
  <si>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</si>
  <si>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</si>
  <si>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</si>
  <si>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</si>
  <si>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</si>
  <si>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</si>
  <si>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</si>
  <si>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</si>
  <si>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</si>
  <si>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</si>
  <si>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</si>
  <si>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</si>
  <si>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</si>
  <si>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</si>
  <si>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</si>
  <si>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</si>
  <si>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</si>
  <si>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</si>
  <si>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</si>
  <si>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</si>
  <si>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</si>
  <si>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</si>
  <si>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</si>
  <si>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</si>
  <si>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</si>
  <si>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</si>
  <si>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</si>
  <si>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</si>
  <si>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</si>
  <si>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</si>
  <si>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</si>
  <si>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</si>
  <si>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</si>
  <si>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</si>
  <si>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</si>
  <si>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</si>
  <si>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</si>
  <si>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</si>
  <si>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</si>
  <si>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</si>
  <si>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</si>
  <si>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</si>
  <si>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</si>
  <si>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</si>
  <si>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</si>
  <si>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</si>
  <si>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</si>
  <si>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</si>
  <si>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</si>
  <si>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</si>
  <si>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</si>
  <si>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</si>
  <si>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</si>
  <si>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</si>
  <si>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</si>
  <si>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</si>
  <si>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</si>
  <si>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</si>
  <si>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</si>
  <si>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</si>
  <si>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</si>
  <si>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</si>
  <si>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</si>
  <si>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</si>
  <si>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</si>
  <si>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</si>
  <si>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</si>
  <si>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</si>
  <si>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</si>
  <si>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</si>
  <si>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</si>
  <si>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</si>
  <si>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</si>
  <si>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</si>
  <si>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</si>
  <si>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</si>
  <si>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</si>
  <si>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</si>
  <si>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</si>
  <si>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</si>
  <si>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</si>
  <si>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</si>
  <si>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</si>
  <si>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</si>
  <si>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</si>
  <si>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</si>
  <si>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</si>
  <si>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</si>
  <si>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</si>
  <si>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</si>
  <si>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</si>
  <si>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</si>
  <si>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</si>
  <si>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</si>
  <si>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</si>
  <si>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</si>
  <si>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</si>
  <si>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</si>
  <si>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</si>
  <si>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</si>
  <si>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</si>
  <si>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</si>
  <si>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</si>
  <si>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</si>
  <si>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</si>
  <si>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</si>
  <si>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</si>
  <si>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</si>
  <si>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</si>
  <si>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</si>
  <si>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</si>
  <si>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</si>
  <si>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</si>
  <si>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</si>
  <si>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</si>
  <si>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</si>
  <si>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</si>
  <si>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</si>
  <si>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</si>
  <si>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</si>
  <si>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</si>
  <si>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</si>
  <si>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</si>
  <si>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</si>
  <si>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</si>
  <si>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</si>
  <si>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</si>
  <si>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</si>
  <si>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</si>
  <si>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</si>
  <si>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</si>
  <si>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</si>
  <si>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</si>
  <si>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</si>
  <si>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</si>
  <si>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</si>
  <si>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</si>
  <si>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</si>
  <si>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</si>
  <si>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</si>
  <si>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</si>
  <si>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</si>
  <si>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</si>
  <si>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</si>
  <si>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</si>
  <si>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</si>
  <si>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</si>
  <si>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</si>
  <si>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</si>
  <si>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</si>
  <si>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</si>
  <si>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</si>
  <si>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</si>
  <si>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</si>
  <si>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</si>
  <si>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</si>
  <si>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</si>
  <si>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</si>
  <si>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</si>
  <si>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</si>
  <si>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</si>
  <si>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</si>
  <si>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</si>
  <si>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</si>
  <si>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</si>
  <si>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</si>
  <si>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</si>
  <si>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</si>
  <si>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</si>
  <si>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</si>
  <si>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</si>
  <si>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</si>
  <si>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</si>
  <si>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</si>
  <si>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</si>
  <si>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</si>
  <si>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</si>
  <si>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</si>
  <si>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</si>
  <si>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</si>
  <si>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</si>
  <si>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</si>
  <si>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</si>
  <si>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</si>
  <si>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</si>
  <si>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</si>
  <si>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</si>
  <si>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</si>
  <si>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</si>
  <si>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</si>
  <si>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</si>
  <si>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</si>
  <si>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</si>
  <si>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</si>
  <si>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</si>
  <si>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</si>
  <si>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</si>
  <si>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</si>
  <si>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</si>
  <si>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</si>
  <si>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</si>
  <si>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</si>
  <si>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</si>
  <si>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</si>
  <si>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</si>
  <si>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</si>
  <si>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</si>
  <si>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</si>
  <si>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</si>
  <si>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</si>
  <si>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</si>
  <si>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</si>
  <si>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</si>
  <si>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</si>
  <si>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</si>
  <si>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</si>
  <si>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</si>
  <si>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</si>
  <si>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</si>
  <si>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</si>
  <si>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</si>
  <si>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</si>
  <si>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</si>
  <si>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</si>
  <si>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</si>
  <si>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</si>
  <si>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</si>
  <si>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</si>
  <si>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</si>
  <si>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</si>
  <si>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</si>
  <si>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</si>
  <si>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</si>
  <si>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</si>
  <si>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</si>
  <si>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</si>
  <si>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</si>
  <si>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</si>
  <si>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</si>
  <si>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</si>
  <si>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</si>
  <si>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</si>
  <si>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</si>
  <si>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</si>
  <si>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</si>
  <si>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</si>
  <si>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</si>
  <si>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</si>
  <si>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</si>
  <si>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</si>
  <si>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</si>
  <si>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</si>
  <si>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</si>
  <si>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</si>
  <si>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</si>
  <si>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</si>
  <si>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</si>
  <si>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</si>
  <si>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</si>
  <si>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</si>
  <si>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</si>
  <si>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</si>
  <si>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</si>
  <si>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</si>
  <si>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</si>
  <si>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</si>
  <si>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</si>
  <si>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</si>
  <si>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</si>
  <si>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</si>
  <si>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</si>
  <si>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</si>
  <si>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</si>
  <si>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</si>
  <si>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</si>
  <si>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</si>
  <si>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</si>
  <si>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</si>
  <si>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</si>
  <si>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</si>
  <si>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</si>
  <si>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</si>
  <si>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</si>
  <si>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</si>
  <si>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</si>
  <si>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</si>
  <si>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</si>
  <si>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</si>
  <si>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</si>
  <si>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</si>
  <si>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</si>
  <si>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</si>
  <si>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</si>
  <si>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</si>
  <si>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</si>
  <si>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</si>
  <si>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</si>
  <si>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</si>
  <si>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</si>
  <si>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</si>
  <si>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</si>
  <si>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</si>
  <si>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</si>
  <si>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</si>
  <si>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</si>
  <si>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</si>
  <si>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</si>
  <si>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</si>
  <si>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</si>
  <si>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</si>
  <si>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</si>
  <si>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</si>
  <si>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</si>
  <si>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</si>
  <si>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</si>
  <si>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</si>
  <si>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</si>
  <si>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</si>
  <si>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</si>
  <si>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</si>
  <si>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</si>
  <si>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</si>
  <si>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</si>
  <si>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</si>
  <si>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</si>
  <si>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</si>
  <si>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</si>
  <si>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</si>
  <si>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</si>
  <si>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</si>
  <si>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</si>
  <si>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</si>
  <si>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</si>
  <si>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</si>
  <si>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</si>
  <si>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</si>
  <si>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</si>
  <si>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</si>
  <si>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</si>
  <si>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</si>
  <si>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</si>
  <si>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</si>
  <si>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</si>
  <si>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</si>
  <si>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</si>
  <si>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</si>
  <si>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</si>
  <si>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</si>
  <si>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</si>
  <si>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</si>
  <si>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</si>
  <si>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</si>
  <si>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</si>
  <si>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</si>
  <si>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</si>
  <si>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</si>
  <si>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</si>
  <si>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</si>
  <si>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</si>
  <si>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</si>
  <si>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</si>
  <si>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</si>
  <si>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</si>
  <si>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</si>
  <si>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</si>
  <si>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</si>
  <si>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</si>
  <si>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</si>
  <si>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</si>
  <si>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</si>
  <si>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</si>
  <si>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</si>
  <si>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</si>
  <si>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</si>
  <si>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</si>
  <si>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</si>
  <si>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</si>
  <si>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</si>
  <si>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</si>
  <si>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</si>
  <si>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</si>
  <si>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</si>
  <si>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</si>
  <si>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</si>
  <si>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</si>
  <si>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</si>
  <si>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</si>
  <si>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</si>
  <si>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</si>
  <si>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</si>
  <si>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</si>
  <si>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</si>
  <si>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</si>
  <si>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</si>
  <si>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</si>
  <si>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</si>
  <si>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</si>
  <si>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</si>
  <si>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</si>
  <si>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</si>
  <si>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</si>
  <si>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</si>
  <si>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</si>
  <si>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</si>
  <si>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</si>
  <si>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</si>
  <si>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</si>
  <si>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</si>
  <si>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</si>
  <si>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</si>
  <si>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</si>
  <si>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</si>
  <si>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</si>
  <si>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</si>
  <si>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</si>
  <si>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</si>
  <si>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</si>
  <si>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</si>
  <si>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</si>
  <si>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</si>
  <si>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</si>
  <si>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</si>
  <si>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</si>
  <si>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</si>
  <si>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</si>
  <si>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</si>
  <si>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</si>
  <si>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</si>
  <si>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</si>
  <si>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</si>
  <si>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</si>
  <si>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</si>
  <si>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</si>
  <si>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</si>
  <si>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</si>
  <si>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</si>
  <si>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</si>
  <si>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</si>
  <si>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</si>
  <si>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</si>
  <si>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</si>
  <si>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</si>
  <si>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</si>
  <si>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</si>
  <si>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</si>
  <si>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</si>
  <si>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</si>
  <si>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</si>
  <si>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</si>
  <si>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</si>
  <si>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</si>
  <si>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</si>
  <si>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</si>
  <si>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</si>
  <si>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</si>
  <si>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</si>
  <si>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</si>
  <si>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</si>
  <si>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</si>
  <si>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</si>
  <si>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</si>
  <si>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</si>
  <si>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</si>
  <si>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</si>
  <si>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</si>
  <si>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</si>
  <si>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</si>
  <si>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</si>
  <si>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</si>
  <si>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</si>
  <si>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</si>
  <si>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</si>
  <si>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</si>
  <si>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</si>
  <si>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</si>
  <si>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</si>
  <si>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</si>
  <si>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</si>
  <si>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</si>
  <si>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</si>
  <si>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</si>
  <si>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</si>
  <si>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</si>
  <si>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</si>
  <si>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</si>
  <si>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</si>
  <si>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</si>
  <si>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</si>
  <si>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</si>
  <si>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</si>
  <si>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</si>
  <si>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</si>
  <si>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</si>
  <si>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</si>
  <si>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</si>
  <si>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</si>
  <si>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</si>
  <si>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</si>
  <si>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</si>
  <si>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</si>
  <si>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</si>
  <si>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</si>
  <si>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</si>
  <si>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</si>
  <si>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</si>
  <si>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</si>
  <si>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</si>
  <si>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</si>
  <si>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</si>
  <si>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</si>
  <si>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</si>
  <si>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</si>
  <si>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</si>
  <si>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</si>
  <si>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</si>
  <si>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</si>
  <si>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</si>
  <si>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</si>
  <si>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</si>
  <si>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</si>
  <si>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</si>
  <si>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</si>
  <si>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</si>
  <si>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</si>
  <si>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</si>
  <si>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</si>
  <si>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</si>
  <si>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</si>
  <si>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</si>
  <si>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</si>
  <si>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</si>
  <si>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</si>
  <si>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</si>
  <si>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</si>
  <si>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</si>
  <si>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</si>
  <si>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</si>
  <si>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</si>
  <si>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</si>
  <si>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</si>
  <si>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</si>
  <si>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</si>
  <si>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</si>
  <si>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</si>
  <si>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</si>
  <si>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</si>
  <si>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</si>
  <si>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</si>
  <si>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</si>
  <si>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</si>
  <si>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</si>
  <si>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</si>
  <si>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</si>
  <si>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</si>
  <si>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</si>
  <si>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</si>
  <si>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</si>
  <si>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</si>
  <si>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</si>
  <si>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</si>
  <si>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</si>
  <si>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</si>
  <si>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</si>
  <si>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</si>
  <si>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</si>
  <si>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</si>
  <si>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</si>
  <si>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</si>
  <si>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</si>
  <si>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</si>
  <si>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</si>
  <si>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</si>
  <si>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</si>
  <si>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</si>
  <si>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</si>
  <si>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</si>
  <si>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</si>
  <si>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</si>
  <si>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</si>
  <si>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</si>
  <si>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</si>
  <si>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</si>
  <si>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</si>
  <si>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</si>
  <si>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</si>
  <si>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</si>
  <si>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</si>
  <si>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</si>
  <si>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</si>
  <si>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</si>
  <si>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</si>
  <si>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</si>
  <si>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</si>
  <si>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</si>
  <si>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</si>
  <si>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</si>
  <si>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</si>
  <si>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</si>
  <si>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</si>
  <si>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</si>
  <si>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</si>
  <si>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</si>
  <si>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</si>
  <si>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</si>
  <si>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</si>
  <si>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</si>
  <si>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</si>
  <si>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</si>
  <si>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</si>
  <si>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</si>
  <si>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</si>
  <si>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</si>
  <si>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</si>
  <si>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</si>
  <si>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</si>
  <si>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</si>
  <si>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</si>
  <si>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</si>
  <si>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</si>
  <si>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</si>
  <si>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</si>
  <si>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</si>
  <si>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</si>
  <si>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</si>
  <si>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</si>
  <si>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</si>
  <si>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</si>
  <si>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</si>
  <si>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</si>
  <si>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</si>
  <si>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</si>
  <si>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</si>
  <si>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</si>
  <si>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</si>
  <si>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</si>
  <si>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</si>
  <si>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</si>
  <si>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</si>
  <si>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</si>
  <si>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</si>
  <si>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</si>
  <si>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</si>
  <si>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</si>
  <si>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</si>
  <si>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</si>
  <si>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</si>
  <si>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</si>
  <si>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</si>
  <si>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</si>
  <si>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</si>
  <si>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</si>
  <si>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</si>
  <si>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</si>
  <si>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</si>
  <si>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</si>
  <si>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</si>
  <si>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</si>
  <si>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</si>
  <si>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</si>
  <si>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</si>
  <si>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</si>
  <si>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</si>
  <si>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</si>
  <si>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</si>
  <si>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</si>
  <si>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</si>
  <si>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</si>
  <si>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</si>
  <si>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</si>
  <si>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</si>
  <si>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</si>
  <si>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</si>
  <si>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</si>
  <si>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</si>
  <si>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</si>
  <si>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</si>
  <si>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</si>
  <si>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</si>
  <si>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</si>
  <si>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</si>
  <si>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</si>
  <si>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</si>
  <si>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</si>
  <si>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</si>
  <si>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</si>
  <si>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</si>
  <si>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</si>
  <si>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</si>
  <si>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</si>
  <si>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</si>
  <si>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</si>
  <si>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</si>
  <si>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</si>
  <si>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</si>
  <si>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</si>
  <si>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</si>
  <si>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</si>
  <si>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</si>
  <si>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</si>
  <si>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</si>
  <si>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</si>
  <si>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</si>
  <si>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</si>
  <si>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</si>
  <si>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</si>
  <si>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</si>
  <si>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</si>
  <si>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</si>
  <si>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</si>
  <si>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</si>
  <si>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</si>
  <si>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</si>
  <si>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</si>
  <si>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</si>
  <si>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</si>
  <si>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</si>
  <si>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</si>
  <si>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</si>
  <si>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</si>
  <si>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</si>
  <si>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</si>
  <si>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</si>
  <si>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</si>
  <si>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</si>
  <si>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</si>
  <si>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</si>
  <si>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</si>
  <si>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</si>
  <si>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</si>
  <si>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</si>
  <si>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</si>
  <si>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</si>
  <si>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</si>
  <si>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</si>
  <si>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</si>
  <si>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</si>
  <si>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</si>
  <si>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</si>
  <si>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</si>
  <si>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</si>
  <si>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</si>
  <si>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</si>
  <si>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</si>
  <si>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</si>
  <si>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</si>
  <si>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</si>
  <si>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</si>
  <si>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</si>
  <si>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</si>
  <si>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</si>
  <si>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</si>
  <si>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</si>
  <si>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</si>
  <si>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</si>
  <si>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</si>
  <si>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</si>
  <si>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</si>
  <si>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</si>
  <si>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</si>
  <si>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</si>
  <si>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</si>
  <si>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</si>
  <si>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</si>
  <si>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</si>
  <si>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</si>
  <si>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</si>
  <si>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</si>
  <si>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</si>
  <si>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</si>
  <si>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</si>
  <si>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</si>
  <si>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</si>
  <si>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</si>
  <si>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</si>
  <si>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</si>
  <si>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</si>
  <si>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</si>
  <si>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</si>
  <si>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</si>
  <si>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</si>
  <si>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</si>
  <si>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</si>
  <si>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</si>
  <si>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</si>
  <si>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</si>
  <si>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</si>
  <si>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</si>
  <si>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</si>
  <si>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</si>
  <si>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</si>
  <si>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</si>
  <si>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</si>
  <si>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</si>
  <si>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</si>
  <si>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</si>
  <si>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</si>
  <si>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</si>
  <si>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</si>
  <si>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</si>
  <si>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</si>
  <si>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</si>
  <si>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</si>
  <si>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</si>
  <si>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</si>
  <si>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</si>
  <si>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</si>
  <si>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</si>
  <si>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</si>
  <si>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</si>
  <si>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</si>
  <si>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</si>
  <si>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</si>
  <si>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</si>
  <si>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</si>
  <si>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</si>
  <si>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</si>
  <si>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</si>
  <si>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</si>
  <si>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</si>
  <si>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</si>
  <si>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</si>
  <si>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</si>
  <si>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</si>
  <si>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</si>
  <si>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</si>
  <si>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</si>
  <si>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</si>
  <si>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</si>
  <si>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</si>
  <si>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</si>
  <si>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</si>
  <si>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</si>
  <si>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</si>
  <si>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</si>
  <si>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</si>
  <si>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</si>
  <si>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</si>
  <si>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</si>
  <si>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</si>
  <si>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</si>
  <si>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</si>
  <si>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</si>
  <si>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</si>
  <si>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</si>
  <si>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</si>
  <si>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</si>
  <si>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</si>
  <si>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</si>
  <si>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</si>
  <si>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</si>
  <si>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</si>
  <si>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</si>
  <si>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</si>
  <si>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</si>
  <si>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</si>
  <si>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</si>
  <si>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</si>
  <si>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</si>
  <si>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</si>
  <si>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</si>
  <si>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</si>
  <si>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</si>
  <si>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</si>
  <si>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</si>
  <si>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</si>
  <si>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</si>
  <si>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</si>
  <si>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</si>
  <si>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</si>
  <si>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</si>
  <si>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</si>
  <si>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</si>
  <si>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</si>
  <si>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</si>
  <si>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</si>
  <si>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</si>
  <si>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</si>
  <si>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</si>
  <si>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</si>
  <si>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</si>
  <si>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</si>
  <si>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</si>
  <si>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</si>
  <si>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</si>
  <si>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</si>
  <si>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</si>
  <si>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</si>
  <si>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</si>
  <si>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</si>
  <si>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</si>
  <si>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</si>
  <si>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</si>
  <si>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</si>
  <si>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</si>
  <si>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</si>
  <si>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</si>
  <si>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</si>
  <si>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</si>
  <si>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</si>
  <si>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</si>
  <si>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</si>
  <si>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</si>
  <si>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</si>
  <si>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</si>
  <si>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</si>
  <si>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</si>
  <si>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</si>
  <si>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</si>
  <si>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</si>
  <si>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</si>
  <si>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</si>
  <si>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</si>
  <si>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</si>
  <si>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</si>
  <si>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</si>
  <si>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</si>
  <si>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</si>
  <si>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</si>
  <si>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</si>
  <si>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</si>
  <si>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</si>
  <si>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</si>
  <si>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</si>
  <si>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</si>
  <si>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</si>
  <si>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</si>
  <si>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</si>
  <si>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</si>
  <si>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</si>
  <si>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</si>
  <si>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</si>
  <si>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</si>
  <si>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</si>
  <si>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</si>
  <si>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</si>
  <si>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</si>
  <si>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</si>
  <si>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</si>
  <si>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</si>
  <si>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</si>
  <si>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</si>
  <si>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</si>
  <si>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</si>
  <si>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</si>
  <si>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</si>
  <si>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</si>
  <si>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</si>
  <si>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</si>
  <si>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</si>
  <si>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</si>
  <si>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</si>
  <si>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</si>
  <si>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</si>
  <si>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</si>
  <si>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</si>
  <si>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</si>
  <si>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</si>
  <si>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</si>
  <si>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</si>
  <si>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</si>
  <si>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</si>
  <si>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</si>
  <si>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</si>
  <si>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</si>
  <si>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</si>
  <si>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</si>
  <si>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</si>
  <si>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</si>
  <si>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</si>
  <si>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</si>
  <si>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</si>
  <si>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</si>
  <si>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</si>
  <si>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</si>
  <si>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</si>
  <si>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</si>
  <si>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</si>
  <si>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</si>
  <si>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</si>
  <si>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</si>
  <si>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</si>
  <si>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</si>
  <si>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</si>
  <si>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</si>
  <si>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</si>
  <si>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</si>
  <si>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</si>
  <si>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</si>
  <si>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</si>
  <si>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</si>
  <si>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</si>
  <si>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</si>
  <si>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</si>
  <si>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</si>
  <si>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</si>
  <si>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</si>
  <si>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</si>
  <si>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</si>
  <si>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</si>
  <si>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</si>
  <si>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</si>
  <si>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</si>
  <si>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</si>
  <si>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</si>
  <si>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</si>
  <si>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</si>
  <si>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</si>
  <si>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</si>
  <si>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</si>
  <si>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</si>
  <si>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</si>
  <si>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</si>
  <si>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</si>
  <si>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</si>
  <si>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</si>
  <si>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</si>
  <si>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</si>
  <si>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</si>
  <si>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</si>
  <si>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</si>
  <si>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</si>
  <si>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</si>
  <si>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</si>
  <si>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</si>
  <si>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</si>
  <si>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</si>
  <si>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</si>
  <si>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</si>
  <si>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</si>
  <si>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</si>
  <si>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</si>
  <si>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</si>
  <si>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</si>
  <si>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</si>
  <si>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</si>
  <si>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</si>
  <si>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</si>
  <si>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</si>
  <si>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</si>
  <si>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</si>
  <si>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</si>
  <si>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</si>
  <si>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</si>
  <si>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</si>
  <si>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</si>
  <si>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</si>
  <si>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</si>
  <si>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</si>
  <si>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</si>
  <si>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</si>
  <si>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</si>
  <si>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</si>
  <si>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</si>
  <si>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</si>
  <si>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</si>
  <si>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</si>
  <si>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</si>
  <si>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</si>
  <si>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</si>
  <si>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</si>
  <si>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</si>
  <si>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</si>
  <si>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</si>
  <si>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</si>
  <si>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</si>
  <si>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</si>
  <si>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</si>
  <si>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</si>
  <si>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</si>
  <si>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</si>
  <si>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</si>
  <si>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</si>
  <si>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</si>
  <si>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</si>
  <si>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</si>
  <si>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</si>
  <si>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</si>
  <si>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</si>
  <si>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</si>
  <si>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</si>
  <si>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</si>
  <si>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</si>
  <si>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</si>
  <si>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</si>
  <si>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</si>
  <si>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</si>
  <si>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</si>
  <si>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</si>
  <si>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</si>
  <si>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</si>
  <si>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</si>
  <si>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</si>
  <si>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</si>
  <si>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</si>
  <si>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</si>
  <si>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</si>
  <si>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</si>
  <si>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</si>
  <si>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</si>
  <si>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</si>
  <si>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</si>
  <si>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</si>
  <si>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</si>
  <si>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</si>
  <si>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</si>
  <si>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</si>
  <si>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</si>
  <si>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</si>
  <si>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</si>
  <si>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</si>
  <si>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</si>
  <si>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</si>
  <si>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</si>
  <si>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</si>
  <si>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</si>
  <si>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</si>
  <si>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</si>
  <si>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</si>
  <si>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</si>
  <si>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</si>
  <si>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</si>
  <si>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</si>
  <si>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</si>
  <si>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</si>
  <si>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</si>
  <si>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</si>
  <si>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</si>
  <si>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</si>
  <si>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</si>
  <si>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</si>
  <si>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</si>
  <si>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</si>
  <si>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</si>
  <si>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</si>
  <si>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</si>
  <si>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</si>
  <si>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</si>
  <si>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</si>
  <si>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</si>
  <si>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</si>
  <si>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</si>
  <si>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</si>
  <si>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</si>
  <si>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</si>
  <si>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</si>
  <si>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</si>
  <si>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</si>
  <si>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</si>
  <si>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</si>
  <si>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</si>
  <si>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</si>
  <si>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</si>
  <si>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</si>
  <si>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</si>
  <si>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</si>
  <si>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</si>
  <si>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</si>
  <si>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</si>
  <si>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</si>
  <si>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</si>
  <si>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</si>
  <si>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</si>
  <si>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</si>
  <si>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</si>
  <si>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</si>
  <si>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</si>
  <si>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</si>
  <si>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</si>
  <si>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</si>
  <si>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</si>
  <si>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</si>
  <si>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</si>
  <si>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</si>
  <si>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</si>
  <si>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</si>
  <si>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</si>
  <si>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</si>
  <si>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</si>
  <si>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</si>
  <si>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</si>
  <si>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</si>
  <si>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</si>
  <si>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</si>
  <si>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</si>
  <si>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</si>
  <si>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</si>
  <si>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</si>
  <si>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</si>
  <si>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</si>
  <si>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</si>
  <si>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</si>
  <si>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</si>
  <si>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</si>
  <si>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</si>
  <si>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</si>
  <si>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</si>
  <si>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</si>
  <si>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</si>
  <si>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</si>
  <si>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</si>
  <si>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</si>
  <si>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</si>
  <si>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</si>
  <si>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</si>
  <si>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</si>
  <si>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</si>
  <si>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</si>
  <si>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</si>
  <si>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</si>
  <si>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</si>
  <si>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</si>
  <si>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</si>
  <si>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</si>
  <si>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</si>
  <si>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</si>
  <si>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</si>
  <si>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</si>
  <si>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</si>
  <si>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</si>
  <si>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</si>
  <si>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</si>
  <si>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</si>
  <si>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</si>
  <si>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</si>
  <si>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</si>
  <si>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</si>
  <si>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</si>
  <si>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</si>
  <si>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</si>
  <si>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</si>
  <si>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</si>
  <si>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</si>
  <si>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</si>
  <si>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</si>
  <si>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</si>
  <si>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</si>
  <si>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</si>
  <si>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</si>
  <si>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</si>
  <si>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</si>
  <si>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</si>
  <si>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</si>
  <si>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</si>
  <si>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</si>
  <si>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</si>
  <si>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</si>
  <si>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</si>
  <si>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</si>
  <si>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</si>
  <si>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</si>
  <si>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</si>
  <si>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</si>
  <si>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</si>
  <si>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</si>
  <si>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</si>
  <si>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</si>
  <si>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</si>
  <si>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</si>
  <si>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</si>
  <si>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</si>
  <si>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</si>
  <si>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</si>
  <si>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</si>
  <si>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</si>
  <si>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</si>
  <si>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</si>
  <si>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</si>
  <si>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</si>
  <si>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</si>
  <si>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</si>
  <si>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</si>
  <si>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</si>
  <si>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</si>
  <si>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</si>
  <si>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</si>
  <si>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</si>
  <si>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</si>
  <si>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</si>
  <si>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</si>
  <si>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</si>
  <si>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</si>
  <si>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</si>
  <si>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</si>
  <si>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</si>
  <si>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</si>
  <si>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</si>
  <si>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</si>
  <si>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</si>
  <si>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</si>
  <si>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</si>
  <si>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</si>
  <si>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</si>
  <si>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</si>
  <si>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</si>
  <si>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</si>
  <si>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</si>
  <si>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</si>
  <si>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</si>
  <si>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</si>
  <si>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</si>
  <si>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</si>
  <si>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</si>
  <si>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</si>
  <si>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</si>
  <si>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</si>
  <si>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</si>
  <si>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</si>
  <si>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</si>
  <si>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</si>
  <si>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</si>
  <si>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</si>
  <si>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</si>
  <si>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</si>
  <si>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</si>
  <si>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</si>
  <si>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</si>
  <si>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</si>
  <si>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</si>
  <si>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</si>
  <si>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</si>
  <si>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</si>
  <si>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</si>
  <si>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</si>
  <si>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</si>
  <si>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</si>
  <si>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</si>
  <si>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</si>
  <si>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</si>
  <si>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</si>
  <si>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</si>
  <si>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</si>
  <si>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</si>
  <si>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</si>
  <si>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</si>
  <si>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</si>
  <si>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</si>
  <si>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</si>
  <si>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</si>
  <si>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</si>
  <si>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</si>
  <si>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</si>
  <si>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</si>
  <si>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</si>
  <si>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</si>
  <si>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</si>
  <si>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</si>
  <si>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</si>
  <si>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</si>
  <si>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</si>
  <si>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</si>
  <si>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</si>
  <si>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</si>
  <si>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</si>
  <si>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</si>
  <si>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</si>
  <si>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</si>
  <si>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</si>
  <si>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</si>
  <si>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</si>
  <si>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</si>
  <si>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</si>
  <si>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</si>
  <si>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</si>
  <si>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</si>
  <si>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</si>
  <si>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</si>
  <si>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</si>
  <si>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</si>
  <si>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</si>
  <si>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</si>
  <si>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</si>
  <si>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</si>
  <si>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</si>
  <si>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</si>
  <si>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</si>
  <si>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</si>
  <si>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</si>
  <si>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</si>
  <si>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</si>
  <si>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</si>
  <si>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</si>
  <si>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</si>
  <si>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</si>
  <si>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</si>
  <si>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</si>
  <si>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</si>
  <si>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</si>
  <si>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</si>
  <si>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</si>
  <si>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</si>
  <si>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</si>
  <si>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</si>
  <si>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</si>
  <si>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</si>
  <si>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</si>
  <si>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</si>
  <si>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</si>
  <si>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</si>
  <si>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</si>
  <si>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</si>
  <si>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</si>
  <si>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</si>
  <si>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</si>
  <si>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</si>
  <si>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</si>
  <si>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</si>
  <si>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</si>
  <si>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</si>
  <si>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</si>
  <si>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</si>
  <si>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</si>
  <si>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</si>
  <si>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</si>
  <si>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</si>
  <si>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</si>
  <si>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</si>
  <si>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</si>
  <si>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</si>
  <si>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</si>
  <si>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</si>
  <si>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</si>
  <si>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</si>
  <si>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</si>
  <si>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</si>
  <si>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</si>
  <si>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</si>
  <si>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</si>
  <si>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</si>
  <si>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</si>
  <si>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</si>
  <si>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</si>
  <si>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</si>
  <si>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</si>
  <si>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</si>
  <si>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</si>
  <si>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</si>
  <si>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</si>
  <si>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</si>
  <si>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</si>
  <si>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</si>
  <si>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</si>
  <si>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</si>
  <si>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</si>
  <si>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</si>
  <si>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</si>
  <si>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</si>
  <si>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</si>
  <si>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</si>
  <si>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</si>
  <si>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</si>
  <si>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</si>
  <si>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</si>
  <si>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</si>
  <si>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</si>
  <si>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</si>
  <si>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</si>
  <si>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</si>
  <si>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</si>
  <si>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</si>
  <si>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</si>
  <si>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</si>
  <si>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</si>
  <si>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</si>
  <si>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</si>
  <si>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</si>
  <si>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</si>
  <si>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</si>
  <si>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</si>
  <si>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</si>
  <si>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</si>
  <si>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</si>
  <si>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</si>
  <si>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</si>
  <si>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</si>
  <si>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</si>
  <si>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</si>
  <si>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</si>
  <si>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</si>
  <si>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</si>
  <si>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</si>
  <si>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</si>
  <si>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</si>
  <si>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</si>
  <si>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</si>
  <si>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</si>
  <si>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</si>
  <si>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</si>
  <si>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</si>
  <si>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</si>
  <si>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</si>
  <si>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</si>
  <si>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</si>
  <si>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</si>
  <si>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</si>
  <si>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</si>
  <si>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</si>
  <si>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</si>
  <si>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</si>
  <si>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</si>
  <si>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</si>
  <si>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</si>
  <si>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</si>
  <si>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</si>
  <si>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</si>
  <si>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</si>
  <si>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</si>
  <si>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</si>
  <si>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</si>
  <si>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</si>
  <si>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</si>
  <si>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</si>
  <si>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</si>
  <si>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</si>
  <si>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</si>
  <si>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</si>
  <si>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</si>
  <si>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</si>
  <si>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</si>
  <si>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</si>
  <si>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</si>
  <si>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</si>
  <si>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</si>
  <si>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</si>
  <si>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</si>
  <si>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</si>
  <si>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</si>
  <si>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</si>
  <si>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</si>
  <si>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</si>
  <si>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</si>
  <si>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</si>
  <si>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</si>
  <si>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</si>
  <si>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</si>
  <si>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</si>
  <si>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</si>
  <si>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</si>
  <si>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</si>
  <si>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</si>
  <si>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</si>
  <si>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</si>
  <si>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</si>
  <si>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</si>
  <si>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</si>
  <si>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</si>
  <si>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</si>
  <si>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</si>
  <si>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</si>
  <si>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</si>
  <si>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</si>
  <si>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</si>
  <si>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</si>
  <si>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</si>
  <si>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</si>
  <si>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</si>
  <si>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</si>
  <si>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</si>
  <si>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</si>
  <si>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</si>
  <si>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</si>
  <si>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</si>
  <si>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</si>
  <si>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</si>
  <si>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</si>
  <si>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</si>
  <si>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</si>
  <si>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</si>
  <si>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</si>
  <si>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</si>
  <si>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</si>
  <si>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</si>
  <si>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</si>
  <si>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</si>
  <si>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</si>
  <si>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</si>
  <si>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</si>
  <si>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</si>
  <si>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</si>
  <si>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</si>
  <si>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</si>
  <si>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</si>
  <si>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</si>
  <si>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</si>
  <si>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</si>
  <si>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</si>
  <si>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</si>
  <si>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</si>
  <si>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</si>
  <si>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</si>
  <si>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</si>
  <si>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</si>
  <si>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</si>
  <si>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</si>
  <si>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</si>
  <si>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</si>
  <si>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</si>
  <si>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</si>
  <si>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</si>
  <si>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</si>
  <si>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</si>
  <si>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</si>
  <si>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</si>
  <si>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</si>
  <si>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</si>
  <si>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</si>
  <si>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</si>
  <si>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</si>
  <si>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</si>
  <si>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</si>
  <si>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</si>
  <si>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</si>
  <si>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</si>
  <si>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</si>
  <si>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</si>
  <si>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</si>
  <si>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</si>
  <si>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</si>
  <si>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</si>
  <si>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</si>
  <si>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</si>
  <si>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</si>
  <si>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</si>
  <si>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</si>
  <si>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</si>
  <si>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</si>
  <si>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</si>
  <si>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</si>
  <si>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</si>
  <si>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</si>
  <si>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</si>
  <si>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</si>
  <si>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</si>
  <si>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</si>
  <si>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</si>
  <si>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</si>
  <si>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</si>
  <si>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</si>
  <si>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</si>
  <si>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</si>
  <si>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</si>
  <si>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</si>
  <si>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</si>
  <si>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</si>
  <si>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</si>
  <si>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</si>
  <si>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</si>
  <si>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</si>
  <si>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</si>
  <si>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</si>
  <si>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</si>
  <si>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</si>
  <si>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</si>
  <si>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</si>
  <si>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</si>
  <si>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</si>
  <si>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</si>
  <si>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</si>
  <si>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</si>
  <si>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</si>
  <si>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</si>
  <si>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</si>
  <si>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</si>
  <si>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</si>
  <si>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</si>
  <si>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</si>
  <si>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</si>
  <si>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</si>
  <si>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</si>
  <si>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</si>
  <si>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</si>
  <si>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</si>
  <si>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</si>
  <si>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</si>
  <si>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</si>
  <si>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</si>
  <si>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</si>
  <si>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</si>
  <si>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</si>
  <si>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</si>
  <si>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</si>
  <si>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</si>
  <si>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</si>
  <si>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</si>
  <si>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</si>
  <si>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</si>
  <si>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</si>
  <si>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</si>
  <si>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</si>
  <si>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</si>
  <si>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</si>
  <si>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</si>
  <si>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</si>
  <si>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</si>
  <si>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</si>
  <si>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</si>
  <si>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</si>
  <si>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</si>
  <si>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</si>
  <si>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</si>
  <si>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</si>
  <si>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</si>
  <si>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</si>
  <si>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</si>
  <si>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</si>
  <si>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</si>
  <si>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</si>
  <si>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</si>
  <si>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</si>
  <si>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</si>
  <si>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</si>
  <si>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</si>
  <si>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</si>
  <si>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</si>
  <si>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</si>
  <si>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</si>
  <si>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</si>
  <si>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</si>
  <si>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</si>
  <si>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</si>
  <si>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</si>
  <si>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</si>
  <si>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</si>
  <si>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</si>
  <si>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</si>
  <si>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</si>
  <si>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</si>
  <si>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</si>
  <si>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</si>
  <si>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</si>
  <si>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</si>
  <si>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</si>
  <si>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</si>
  <si>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</si>
  <si>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</si>
  <si>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</si>
  <si>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</si>
  <si>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</si>
  <si>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</si>
  <si>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</si>
  <si>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</si>
  <si>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</si>
  <si>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</si>
  <si>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</si>
  <si>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</si>
  <si>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</si>
  <si>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</si>
  <si>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</si>
  <si>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</si>
  <si>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</si>
  <si>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</si>
  <si>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</si>
  <si>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</si>
  <si>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</si>
  <si>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</si>
  <si>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</si>
  <si>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</si>
  <si>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</si>
  <si>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</si>
  <si>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</si>
  <si>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</si>
  <si>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</si>
  <si>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</si>
  <si>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</si>
  <si>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</si>
  <si>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</si>
  <si>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</si>
  <si>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</si>
  <si>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</si>
  <si>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</si>
  <si>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</si>
  <si>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</si>
  <si>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</si>
  <si>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</si>
  <si>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</si>
  <si>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</si>
  <si>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</si>
  <si>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</si>
  <si>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</si>
  <si>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</si>
  <si>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</si>
  <si>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</si>
  <si>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</si>
  <si>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</si>
  <si>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</si>
  <si>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</si>
  <si>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</si>
  <si>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</si>
  <si>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</si>
  <si>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</si>
  <si>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</si>
  <si>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</si>
  <si>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</si>
  <si>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</si>
  <si>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</si>
  <si>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</si>
  <si>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</si>
  <si>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</si>
  <si>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</si>
  <si>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</si>
  <si>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</si>
  <si>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</si>
  <si>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</si>
  <si>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</si>
  <si>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</si>
  <si>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</si>
  <si>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</si>
  <si>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</si>
  <si>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</si>
  <si>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</si>
  <si>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</si>
  <si>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</si>
  <si>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</si>
  <si>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</si>
  <si>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</si>
  <si>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</si>
  <si>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</si>
  <si>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</si>
  <si>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</si>
  <si>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</si>
  <si>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</si>
  <si>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</si>
  <si>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</si>
  <si>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</si>
  <si>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</si>
  <si>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</si>
  <si>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</si>
  <si>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</si>
  <si>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</si>
  <si>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</si>
  <si>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</si>
  <si>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</si>
  <si>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</si>
  <si>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</si>
  <si>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</si>
  <si>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</si>
  <si>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</si>
  <si>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</si>
  <si>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</si>
  <si>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</si>
  <si>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</si>
  <si>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</si>
  <si>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</si>
  <si>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</si>
  <si>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</si>
  <si>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</si>
  <si>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</si>
  <si>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</si>
  <si>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</si>
  <si>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</si>
  <si>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</si>
  <si>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</si>
  <si>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</si>
  <si>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</si>
  <si>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</si>
  <si>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</si>
  <si>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</si>
  <si>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</si>
  <si>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</si>
  <si>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</si>
  <si>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</si>
  <si>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</si>
  <si>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</si>
  <si>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</si>
  <si>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</si>
  <si>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</si>
  <si>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</si>
  <si>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</si>
  <si>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</si>
  <si>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</si>
  <si>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</si>
  <si>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</si>
  <si>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</si>
  <si>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</si>
  <si>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</si>
  <si>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</si>
  <si>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</si>
  <si>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</si>
  <si>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</si>
  <si>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</si>
  <si>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</si>
  <si>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</si>
  <si>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</si>
  <si>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</si>
  <si>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</si>
  <si>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</si>
  <si>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</si>
  <si>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</si>
  <si>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</si>
  <si>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</si>
  <si>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</si>
  <si>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</si>
  <si>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</si>
  <si>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</si>
  <si>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</si>
  <si>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</si>
  <si>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</si>
  <si>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</si>
  <si>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</si>
  <si>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</si>
  <si>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</si>
  <si>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</si>
  <si>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</si>
  <si>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</si>
  <si>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</si>
  <si>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</si>
  <si>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</si>
  <si>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</si>
  <si>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</si>
  <si>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</si>
  <si>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</si>
  <si>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</si>
  <si>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</si>
  <si>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</si>
  <si>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</si>
  <si>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</si>
  <si>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</si>
  <si>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</si>
  <si>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</si>
  <si>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</si>
  <si>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</si>
  <si>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</si>
  <si>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</si>
  <si>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</si>
  <si>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</si>
  <si>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</si>
  <si>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</si>
  <si>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</si>
  <si>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</si>
  <si>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</si>
  <si>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</si>
  <si>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</si>
  <si>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</si>
  <si>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</si>
  <si>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</si>
  <si>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</si>
  <si>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</si>
  <si>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</si>
  <si>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</si>
  <si>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</si>
  <si>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</si>
  <si>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</si>
  <si>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</si>
  <si>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</si>
  <si>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</si>
  <si>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</si>
  <si>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</si>
  <si>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</si>
  <si>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</si>
  <si>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</si>
  <si>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</si>
  <si>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</si>
  <si>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</si>
  <si>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</si>
  <si>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</si>
  <si>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</si>
  <si>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</si>
  <si>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</si>
  <si>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</si>
  <si>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</si>
  <si>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</si>
  <si>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</si>
  <si>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</si>
  <si>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</si>
  <si>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</si>
  <si>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</si>
  <si>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</si>
  <si>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</si>
  <si>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</si>
  <si>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</si>
  <si>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</si>
  <si>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</si>
  <si>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</si>
  <si>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</si>
  <si>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</si>
  <si>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</si>
  <si>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</si>
  <si>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</si>
  <si>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</si>
  <si>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</si>
  <si>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</si>
  <si>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</si>
  <si>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</si>
  <si>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</si>
  <si>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</si>
  <si>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</si>
  <si>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</si>
  <si>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</si>
  <si>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</si>
  <si>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</si>
  <si>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</si>
  <si>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</si>
  <si>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</si>
  <si>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</si>
  <si>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</si>
  <si>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</si>
  <si>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</si>
  <si>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</si>
  <si>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</si>
  <si>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</si>
  <si>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</si>
  <si>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</si>
  <si>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</si>
  <si>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</si>
  <si>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</si>
  <si>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</si>
  <si>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</si>
  <si>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</si>
  <si>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</si>
  <si>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</si>
  <si>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</si>
  <si>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</si>
  <si>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</si>
  <si>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</si>
  <si>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</si>
  <si>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</si>
  <si>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</si>
  <si>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</si>
  <si>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</si>
  <si>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</si>
  <si>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</si>
  <si>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</si>
  <si>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</si>
  <si>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</si>
  <si>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</si>
  <si>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</si>
  <si>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</si>
  <si>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</si>
  <si>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</si>
  <si>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</si>
  <si>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</si>
  <si>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</si>
  <si>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</si>
  <si>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</si>
  <si>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</si>
  <si>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</si>
  <si>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</si>
  <si>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</si>
  <si>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</si>
  <si>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</si>
  <si>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</si>
  <si>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</si>
  <si>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</si>
  <si>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</si>
  <si>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</si>
  <si>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</si>
  <si>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</si>
  <si>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</si>
  <si>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</si>
  <si>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</si>
  <si>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</si>
  <si>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</si>
  <si>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</si>
  <si>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</si>
  <si>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</si>
  <si>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</si>
  <si>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</si>
  <si>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</si>
  <si>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</si>
  <si>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</si>
  <si>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</si>
  <si>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</si>
  <si>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</si>
  <si>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</si>
  <si>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</si>
  <si>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</si>
  <si>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</si>
  <si>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</si>
  <si>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</si>
  <si>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</si>
  <si>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</si>
  <si>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</si>
  <si>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</si>
  <si>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</si>
  <si>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</si>
  <si>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</si>
  <si>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</si>
  <si>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</si>
  <si>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</si>
  <si>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</si>
  <si>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</si>
  <si>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</si>
  <si>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</si>
  <si>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</si>
  <si>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</si>
  <si>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</si>
  <si>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</si>
  <si>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</si>
  <si>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</si>
  <si>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</si>
  <si>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</si>
  <si>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</si>
  <si>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</si>
  <si>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</si>
  <si>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</si>
  <si>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</si>
  <si>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</si>
  <si>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</si>
  <si>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</si>
  <si>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</si>
  <si>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</si>
  <si>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</si>
  <si>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</si>
  <si>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</si>
  <si>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</si>
  <si>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</si>
  <si>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</si>
  <si>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</si>
  <si>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</si>
  <si>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</si>
  <si>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</si>
  <si>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</si>
  <si>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</si>
  <si>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</si>
  <si>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</si>
  <si>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</si>
  <si>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</si>
  <si>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</si>
  <si>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</si>
  <si>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</si>
  <si>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</si>
  <si>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</si>
  <si>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</si>
  <si>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</si>
  <si>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</si>
  <si>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</si>
  <si>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</si>
  <si>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</si>
  <si>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</si>
  <si>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</si>
  <si>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</si>
  <si>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</si>
  <si>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</si>
  <si>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</si>
  <si>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</si>
  <si>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</si>
  <si>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</si>
  <si>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</si>
  <si>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</si>
  <si>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</si>
  <si>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</si>
  <si>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</si>
  <si>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</si>
  <si>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</si>
  <si>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</si>
  <si>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</si>
  <si>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</si>
  <si>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</si>
  <si>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</si>
  <si>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</si>
  <si>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</si>
  <si>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</si>
  <si>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</si>
  <si>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</si>
  <si>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</si>
  <si>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</si>
  <si>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</si>
  <si>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</si>
  <si>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</si>
  <si>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</si>
  <si>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</si>
  <si>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</si>
  <si>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</si>
  <si>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</si>
  <si>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</si>
  <si>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</si>
  <si>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</si>
  <si>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</si>
  <si>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</si>
  <si>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</si>
  <si>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</si>
  <si>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</si>
  <si>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</si>
  <si>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</si>
  <si>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</si>
  <si>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</si>
  <si>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</si>
  <si>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</si>
  <si>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</si>
  <si>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</si>
  <si>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</si>
  <si>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</si>
  <si>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</si>
  <si>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</si>
  <si>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</si>
  <si>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</si>
  <si>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</si>
  <si>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</si>
  <si>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</si>
  <si>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</si>
  <si>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</si>
  <si>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</si>
  <si>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</si>
  <si>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</si>
  <si>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</si>
  <si>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</si>
  <si>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</si>
  <si>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</si>
  <si>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</si>
  <si>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</si>
  <si>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</si>
  <si>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</si>
  <si>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</si>
  <si>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</si>
  <si>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</si>
  <si>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</si>
  <si>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</si>
  <si>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</si>
  <si>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</si>
  <si>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</si>
  <si>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</si>
  <si>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</si>
  <si>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</si>
  <si>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</si>
  <si>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</si>
  <si>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</si>
  <si>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</si>
  <si>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</si>
  <si>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</si>
  <si>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</si>
  <si>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</si>
  <si>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</si>
  <si>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</si>
  <si>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</si>
  <si>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</si>
  <si>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</si>
  <si>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</si>
  <si>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</si>
  <si>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</si>
  <si>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</si>
  <si>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</si>
  <si>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</si>
  <si>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</si>
  <si>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</si>
  <si>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</si>
  <si>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</si>
  <si>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</si>
  <si>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</si>
  <si>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</si>
  <si>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</si>
  <si>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</si>
  <si>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</si>
  <si>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</si>
  <si>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</si>
  <si>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</si>
  <si>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</si>
  <si>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</si>
  <si>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</si>
  <si>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</si>
  <si>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</si>
  <si>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</si>
  <si>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</si>
  <si>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</si>
  <si>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</si>
  <si>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</si>
  <si>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</si>
  <si>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</si>
  <si>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</si>
  <si>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</si>
  <si>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</si>
  <si>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</si>
  <si>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</si>
  <si>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</si>
  <si>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</si>
  <si>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</si>
  <si>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</si>
  <si>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</si>
  <si>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</si>
  <si>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</si>
  <si>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</si>
  <si>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</si>
  <si>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</si>
  <si>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</si>
  <si>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</si>
  <si>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</si>
  <si>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</si>
  <si>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</si>
  <si>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</si>
  <si>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</si>
  <si>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</si>
  <si>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</si>
  <si>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</si>
  <si>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</si>
  <si>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</si>
  <si>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</si>
  <si>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</si>
  <si>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</si>
  <si>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</si>
  <si>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</si>
  <si>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</si>
  <si>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</si>
  <si>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</si>
  <si>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</si>
  <si>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</si>
  <si>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</si>
  <si>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</si>
  <si>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</si>
  <si>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</si>
  <si>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</si>
  <si>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</si>
  <si>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</si>
  <si>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</si>
  <si>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</si>
  <si>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</si>
  <si>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</si>
  <si>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</si>
  <si>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</si>
  <si>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</si>
  <si>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</si>
  <si>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</si>
  <si>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</si>
  <si>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</si>
  <si>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</si>
  <si>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</si>
  <si>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</si>
  <si>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</si>
  <si>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</si>
  <si>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</si>
  <si>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</si>
  <si>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</si>
  <si>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</si>
  <si>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</si>
  <si>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</si>
  <si>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</si>
  <si>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</si>
  <si>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</si>
  <si>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</si>
  <si>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</si>
  <si>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</si>
  <si>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</si>
  <si>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</si>
  <si>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</si>
  <si>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</si>
  <si>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</si>
  <si>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</si>
  <si>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</si>
  <si>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</si>
  <si>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</si>
  <si>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</si>
  <si>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</si>
  <si>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</si>
  <si>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</si>
  <si>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</si>
  <si>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</si>
  <si>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</si>
  <si>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</si>
  <si>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</si>
  <si>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</si>
  <si>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</si>
  <si>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</si>
  <si>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</si>
  <si>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</si>
  <si>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</si>
  <si>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</si>
  <si>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</si>
  <si>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</si>
  <si>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</si>
  <si>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</si>
  <si>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</si>
  <si>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</si>
  <si>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</si>
  <si>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</si>
  <si>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</si>
  <si>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</si>
  <si>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</si>
  <si>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</si>
  <si>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</si>
  <si>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</si>
  <si>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</si>
  <si>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</si>
  <si>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</si>
  <si>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</si>
  <si>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</si>
  <si>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</si>
  <si>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</si>
  <si>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</si>
  <si>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</si>
  <si>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</si>
  <si>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</si>
  <si>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</si>
  <si>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</si>
  <si>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</si>
  <si>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</si>
  <si>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</si>
  <si>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</si>
  <si>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</si>
  <si>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</si>
  <si>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</si>
  <si>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</si>
  <si>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</si>
  <si>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</si>
  <si>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</si>
  <si>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</si>
  <si>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</si>
  <si>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</si>
  <si>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</si>
  <si>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</si>
  <si>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</si>
  <si>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</si>
  <si>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</si>
  <si>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</si>
  <si>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</si>
  <si>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</si>
  <si>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</si>
  <si>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</si>
  <si>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</si>
  <si>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</si>
  <si>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</si>
  <si>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</si>
  <si>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</si>
  <si>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</si>
  <si>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</si>
  <si>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</si>
  <si>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</si>
  <si>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</si>
  <si>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</si>
  <si>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</si>
  <si>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</si>
  <si>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</si>
  <si>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</si>
  <si>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</si>
  <si>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</si>
  <si>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</si>
  <si>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</si>
  <si>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</si>
  <si>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</si>
  <si>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</si>
  <si>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</si>
  <si>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</si>
  <si>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</si>
  <si>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</si>
  <si>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</si>
  <si>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</si>
  <si>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</si>
  <si>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</si>
  <si>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</si>
  <si>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</si>
  <si>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</si>
  <si>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</si>
  <si>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</si>
  <si>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</si>
  <si>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</si>
  <si>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</si>
  <si>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</si>
  <si>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</si>
  <si>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</si>
  <si>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</si>
  <si>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</si>
  <si>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</si>
  <si>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</si>
  <si>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</si>
  <si>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</si>
  <si>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</si>
  <si>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</si>
  <si>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</si>
  <si>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</si>
  <si>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</si>
  <si>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</si>
  <si>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</si>
  <si>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</si>
  <si>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</si>
  <si>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</si>
  <si>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</si>
  <si>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</si>
  <si>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</si>
  <si>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</si>
  <si>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</si>
  <si>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</si>
  <si>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</si>
  <si>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</si>
  <si>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</si>
  <si>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</si>
  <si>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</si>
  <si>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</si>
  <si>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</si>
  <si>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</si>
  <si>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</si>
  <si>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</si>
  <si>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</si>
  <si>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</si>
  <si>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</si>
  <si>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</si>
  <si>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</si>
  <si>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</si>
  <si>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</si>
  <si>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</si>
  <si>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</si>
  <si>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</si>
  <si>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</si>
  <si>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</si>
  <si>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</si>
  <si>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</si>
  <si>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</si>
  <si>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</si>
  <si>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</si>
  <si>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</si>
  <si>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</si>
  <si>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</si>
  <si>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</si>
  <si>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</si>
  <si>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</si>
  <si>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</si>
  <si>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</si>
  <si>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</si>
  <si>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</si>
  <si>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</si>
  <si>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</si>
  <si>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</si>
  <si>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</si>
  <si>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</si>
  <si>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</si>
  <si>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</si>
  <si>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</si>
  <si>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</si>
  <si>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</si>
  <si>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</si>
  <si>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</si>
  <si>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</si>
  <si>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</si>
  <si>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</si>
  <si>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</si>
  <si>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</si>
  <si>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</si>
  <si>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</si>
  <si>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</si>
  <si>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</si>
  <si>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</si>
  <si>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</si>
  <si>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</si>
  <si>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</si>
  <si>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</si>
  <si>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</si>
  <si>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</si>
  <si>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</si>
  <si>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</si>
  <si>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</si>
  <si>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</si>
  <si>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</si>
  <si>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</si>
  <si>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</si>
  <si>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</si>
  <si>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</si>
  <si>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</si>
  <si>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</si>
  <si>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</si>
  <si>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</si>
  <si>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</si>
  <si>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</si>
  <si>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</si>
  <si>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</si>
  <si>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</si>
  <si>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</si>
  <si>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</si>
  <si>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</si>
  <si>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</si>
  <si>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</si>
  <si>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</si>
  <si>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</si>
  <si>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</si>
  <si>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</si>
  <si>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</si>
  <si>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</si>
  <si>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</si>
  <si>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</si>
  <si>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</si>
  <si>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</si>
  <si>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</si>
  <si>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</si>
  <si>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</si>
  <si>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</si>
  <si>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</si>
  <si>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</si>
  <si>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</si>
  <si>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</si>
  <si>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</si>
  <si>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</si>
  <si>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</si>
  <si>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</si>
  <si>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</si>
  <si>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</si>
  <si>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</si>
  <si>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</si>
  <si>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</si>
  <si>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</si>
  <si>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</si>
  <si>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</si>
  <si>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</si>
  <si>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</si>
  <si>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</si>
  <si>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</si>
  <si>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</si>
  <si>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</si>
  <si>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</si>
  <si>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</si>
  <si>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</si>
  <si>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</si>
  <si>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</si>
  <si>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</si>
  <si>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</si>
  <si>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</si>
  <si>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</si>
  <si>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</si>
  <si>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</si>
  <si>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</si>
  <si>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</si>
  <si>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</si>
  <si>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</si>
  <si>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</si>
  <si>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</si>
  <si>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</si>
  <si>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</si>
  <si>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</si>
  <si>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</si>
  <si>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</si>
  <si>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</si>
  <si>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</si>
  <si>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</si>
  <si>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</si>
  <si>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</si>
  <si>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</si>
  <si>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</si>
  <si>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</si>
  <si>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</si>
  <si>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</si>
  <si>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</si>
  <si>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</si>
  <si>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</si>
  <si>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</si>
  <si>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</si>
  <si>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</si>
  <si>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</si>
  <si>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</si>
  <si>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</si>
  <si>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</si>
  <si>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</si>
  <si>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</si>
  <si>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</si>
  <si>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</si>
  <si>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</si>
  <si>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</si>
  <si>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</si>
  <si>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</si>
  <si>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</si>
  <si>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</si>
  <si>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</si>
  <si>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</si>
  <si>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</si>
  <si>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</si>
  <si>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</si>
  <si>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</si>
  <si>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</si>
  <si>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</si>
  <si>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</si>
  <si>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</si>
  <si>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</si>
  <si>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</si>
  <si>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</si>
  <si>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</si>
  <si>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</si>
  <si>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</si>
  <si>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</si>
  <si>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</si>
  <si>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</si>
  <si>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</si>
  <si>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</si>
  <si>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</si>
  <si>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</si>
  <si>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</si>
  <si>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</si>
  <si>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</si>
  <si>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</si>
  <si>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</si>
  <si>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</si>
  <si>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</si>
  <si>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</si>
  <si>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</si>
  <si>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</si>
  <si>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</si>
  <si>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</si>
  <si>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</si>
  <si>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</si>
  <si>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</si>
  <si>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</si>
  <si>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</si>
  <si>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</si>
  <si>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</si>
  <si>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</si>
  <si>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</si>
  <si>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</si>
  <si>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</si>
  <si>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</si>
  <si>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</si>
  <si>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</si>
  <si>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</si>
  <si>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</si>
  <si>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</si>
  <si>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</si>
  <si>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</si>
  <si>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</si>
  <si>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</si>
  <si>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</si>
  <si>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</si>
  <si>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</si>
  <si>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</si>
  <si>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</si>
  <si>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</si>
  <si>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</si>
  <si>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</si>
  <si>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</si>
  <si>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</si>
  <si>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</si>
  <si>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</si>
  <si>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</si>
  <si>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</si>
  <si>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</si>
  <si>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</si>
  <si>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</si>
  <si>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</si>
  <si>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</si>
  <si>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</si>
  <si>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</si>
  <si>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</si>
  <si>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</si>
  <si>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</si>
  <si>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</si>
  <si>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</si>
  <si>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</si>
  <si>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</si>
  <si>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</si>
  <si>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</si>
  <si>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</si>
  <si>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</si>
  <si>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</si>
  <si>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</si>
  <si>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</si>
  <si>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</si>
  <si>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</si>
  <si>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</si>
  <si>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</si>
  <si>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</si>
  <si>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</si>
  <si>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</si>
  <si>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</si>
  <si>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</si>
  <si>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</si>
  <si>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</si>
  <si>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</si>
  <si>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</si>
  <si>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</si>
  <si>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</si>
  <si>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</si>
  <si>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</si>
  <si>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</si>
  <si>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</si>
  <si>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</si>
  <si>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</si>
  <si>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</si>
  <si>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</si>
  <si>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</si>
  <si>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</si>
  <si>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</si>
  <si>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</si>
  <si>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</si>
  <si>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</si>
  <si>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</si>
  <si>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</si>
  <si>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</si>
  <si>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</si>
  <si>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</si>
  <si>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</si>
  <si>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</si>
  <si>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</si>
  <si>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</si>
  <si>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</si>
  <si>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</si>
  <si>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</si>
  <si>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</si>
  <si>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</si>
  <si>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</si>
  <si>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</si>
  <si>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</si>
  <si>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</si>
  <si>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</si>
  <si>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</si>
  <si>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</si>
  <si>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</si>
  <si>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</si>
  <si>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</si>
  <si>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</si>
  <si>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</si>
  <si>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</si>
  <si>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</si>
  <si>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</si>
  <si>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</si>
  <si>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</si>
  <si>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</si>
  <si>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</si>
  <si>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</si>
  <si>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</si>
  <si>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</si>
  <si>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</si>
  <si>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</si>
  <si>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</si>
  <si>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</si>
  <si>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</si>
  <si>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</si>
  <si>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</si>
  <si>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</si>
  <si>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</si>
  <si>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</si>
  <si>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</si>
  <si>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</si>
  <si>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</si>
  <si>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</si>
  <si>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</si>
  <si>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</si>
  <si>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</si>
  <si>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</si>
  <si>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</si>
  <si>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</si>
  <si>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</si>
  <si>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</si>
  <si>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</si>
  <si>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</si>
  <si>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</si>
  <si>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</si>
  <si>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</si>
  <si>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</si>
  <si>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</si>
  <si>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</si>
  <si>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</si>
  <si>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</si>
  <si>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</si>
  <si>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</si>
  <si>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</si>
  <si>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</si>
  <si>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</si>
  <si>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</si>
  <si>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</si>
  <si>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</si>
  <si>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</si>
  <si>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</si>
  <si>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</si>
  <si>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</si>
  <si>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</si>
  <si>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</si>
  <si>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</si>
  <si>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</si>
  <si>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</si>
  <si>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</si>
  <si>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</si>
  <si>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</si>
  <si>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</si>
  <si>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</si>
  <si>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</si>
  <si>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</si>
  <si>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</si>
  <si>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</si>
  <si>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</si>
  <si>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</si>
  <si>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</si>
  <si>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</si>
  <si>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</si>
  <si>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</si>
  <si>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</si>
  <si>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</si>
  <si>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</si>
  <si>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</si>
  <si>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</si>
  <si>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</si>
  <si>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</si>
  <si>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</si>
  <si>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</si>
  <si>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</si>
  <si>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</si>
  <si>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</si>
  <si>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</si>
  <si>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</si>
  <si>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</si>
  <si>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</si>
  <si>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</si>
  <si>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</si>
  <si>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</si>
  <si>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</si>
  <si>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</si>
  <si>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</si>
  <si>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</si>
  <si>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</si>
  <si>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</si>
  <si>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</si>
  <si>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</si>
  <si>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</si>
  <si>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</si>
  <si>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</si>
  <si>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</si>
  <si>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</si>
  <si>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</si>
  <si>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</si>
  <si>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</si>
  <si>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</si>
  <si>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</si>
  <si>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</si>
  <si>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</si>
  <si>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</si>
  <si>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</si>
  <si>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</si>
  <si>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</si>
  <si>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</si>
  <si>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</si>
  <si>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</si>
  <si>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</si>
  <si>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</si>
  <si>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</si>
  <si>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</si>
  <si>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</si>
  <si>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</si>
  <si>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</si>
  <si>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</si>
  <si>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</si>
  <si>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</si>
  <si>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</si>
  <si>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</si>
  <si>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</si>
  <si>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</si>
  <si>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</si>
  <si>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</si>
  <si>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</si>
  <si>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</si>
  <si>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</si>
  <si>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</si>
  <si>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</si>
  <si>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</si>
  <si>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</si>
  <si>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</si>
  <si>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</si>
  <si>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</si>
  <si>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</si>
  <si>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</si>
  <si>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</si>
  <si>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</si>
  <si>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</si>
  <si>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</si>
  <si>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</si>
  <si>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</si>
  <si>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</si>
  <si>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</si>
  <si>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</si>
  <si>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</si>
  <si>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</si>
  <si>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</si>
  <si>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</si>
  <si>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</si>
  <si>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</si>
  <si>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</si>
  <si>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</si>
  <si>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</si>
  <si>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</si>
  <si>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</si>
  <si>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</si>
  <si>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</si>
  <si>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</si>
  <si>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</si>
  <si>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</si>
  <si>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</si>
  <si>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</si>
  <si>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</si>
  <si>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</si>
  <si>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</si>
  <si>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</si>
  <si>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</si>
  <si>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</si>
  <si>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</si>
  <si>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</si>
  <si>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</si>
  <si>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</si>
  <si>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</si>
  <si>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</si>
  <si>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</si>
  <si>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</si>
  <si>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</si>
  <si>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</si>
  <si>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</si>
  <si>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</si>
  <si>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</si>
  <si>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</si>
  <si>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</si>
  <si>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</si>
  <si>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</si>
  <si>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</si>
  <si>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</si>
  <si>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</si>
  <si>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</si>
  <si>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</si>
  <si>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</si>
  <si>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</si>
  <si>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</si>
  <si>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</si>
  <si>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</si>
  <si>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</si>
  <si>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</si>
  <si>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</si>
  <si>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</si>
  <si>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</si>
  <si>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</si>
  <si>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</si>
  <si>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</si>
  <si>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</si>
  <si>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</si>
  <si>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</si>
  <si>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</si>
  <si>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</si>
  <si>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</si>
  <si>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</si>
  <si>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</si>
  <si>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</si>
  <si>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</si>
  <si>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</si>
  <si>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</si>
  <si>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</si>
  <si>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</si>
  <si>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</si>
  <si>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</si>
  <si>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</si>
  <si>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</si>
  <si>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</si>
  <si>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</si>
  <si>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</si>
  <si>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</si>
  <si>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</si>
  <si>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</si>
  <si>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</si>
  <si>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</si>
  <si>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</si>
  <si>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</si>
  <si>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</si>
  <si>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</si>
  <si>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</si>
  <si>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</si>
  <si>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</si>
  <si>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</si>
  <si>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</si>
  <si>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</si>
  <si>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</si>
  <si>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</si>
  <si>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</si>
  <si>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</si>
  <si>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</si>
  <si>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</si>
  <si>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</si>
  <si>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</si>
  <si>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</si>
  <si>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</si>
  <si>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</si>
  <si>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</si>
  <si>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</si>
  <si>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</si>
  <si>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</si>
  <si>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</si>
  <si>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</si>
  <si>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</si>
  <si>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</si>
  <si>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</si>
  <si>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</si>
  <si>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</si>
  <si>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</si>
  <si>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</si>
  <si>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</si>
  <si>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</si>
  <si>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</si>
  <si>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</si>
  <si>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</si>
  <si>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</si>
  <si>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</si>
  <si>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</si>
  <si>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</si>
  <si>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</si>
  <si>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</si>
  <si>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</si>
  <si>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</si>
  <si>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</si>
  <si>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</si>
  <si>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</si>
  <si>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</si>
  <si>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</si>
  <si>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</si>
  <si>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</si>
  <si>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</si>
  <si>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</si>
  <si>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</si>
  <si>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</si>
  <si>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</si>
  <si>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</si>
  <si>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</si>
  <si>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</si>
  <si>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</si>
  <si>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</si>
  <si>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</si>
  <si>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</si>
  <si>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</si>
  <si>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</si>
  <si>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</si>
  <si>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</si>
  <si>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</si>
  <si>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</si>
  <si>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</si>
  <si>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</si>
  <si>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</si>
  <si>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</si>
  <si>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</si>
  <si>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</si>
  <si>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</si>
  <si>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</si>
  <si>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</si>
  <si>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</si>
  <si>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</si>
  <si>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</si>
  <si>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</si>
  <si>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</si>
  <si>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</si>
  <si>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</si>
  <si>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</si>
  <si>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</si>
  <si>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</si>
  <si>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</si>
  <si>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</si>
  <si>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</si>
  <si>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</si>
  <si>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</si>
  <si>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</si>
  <si>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</si>
  <si>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</si>
  <si>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</si>
  <si>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</si>
  <si>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</si>
  <si>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</si>
  <si>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</si>
  <si>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</si>
  <si>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</si>
  <si>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</si>
  <si>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</si>
  <si>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</si>
  <si>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</si>
  <si>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</si>
  <si>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</si>
  <si>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</si>
  <si>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</si>
  <si>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</si>
  <si>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</si>
  <si>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</si>
  <si>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</si>
  <si>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</si>
  <si>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</si>
  <si>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</si>
  <si>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</si>
  <si>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</si>
  <si>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</si>
  <si>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</si>
  <si>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</si>
  <si>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</si>
  <si>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</si>
  <si>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</si>
  <si>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</si>
  <si>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</si>
  <si>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</si>
  <si>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</si>
  <si>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</si>
  <si>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</si>
  <si>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</si>
  <si>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</si>
  <si>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</si>
  <si>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</si>
  <si>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</si>
  <si>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</si>
  <si>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</si>
  <si>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</si>
  <si>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</si>
  <si>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</si>
  <si>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</si>
  <si>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</si>
  <si>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</si>
  <si>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</si>
  <si>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</si>
  <si>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</si>
  <si>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</si>
  <si>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</si>
  <si>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</si>
  <si>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</si>
  <si>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</si>
  <si>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</si>
  <si>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</si>
  <si>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</si>
  <si>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</si>
  <si>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</si>
  <si>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</si>
  <si>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</si>
  <si>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</si>
  <si>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</si>
  <si>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</si>
  <si>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</si>
  <si>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</si>
  <si>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</si>
  <si>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</si>
  <si>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</si>
  <si>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</si>
  <si>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</si>
  <si>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</si>
  <si>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</si>
  <si>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</si>
  <si>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</si>
  <si>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</si>
  <si>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</si>
  <si>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</si>
  <si>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</si>
  <si>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</si>
  <si>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</si>
  <si>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</si>
  <si>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</si>
  <si>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</si>
  <si>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</si>
  <si>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</si>
  <si>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</si>
  <si>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</si>
  <si>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</si>
  <si>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</si>
  <si>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</si>
  <si>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</si>
  <si>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</si>
  <si>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</si>
  <si>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</si>
  <si>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</si>
  <si>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</si>
  <si>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</si>
  <si>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</si>
  <si>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</si>
  <si>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</si>
  <si>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</si>
  <si>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</si>
  <si>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</si>
  <si>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</si>
  <si>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</si>
  <si>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</si>
  <si>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</si>
  <si>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</si>
  <si>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</si>
  <si>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</si>
  <si>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</si>
  <si>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</si>
  <si>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</si>
  <si>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</si>
  <si>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</si>
  <si>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</si>
  <si>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</si>
  <si>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</si>
  <si>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</si>
  <si>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</si>
  <si>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</si>
  <si>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</si>
  <si>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</si>
  <si>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</si>
  <si>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</si>
  <si>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</si>
  <si>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</si>
  <si>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</si>
  <si>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</si>
  <si>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</si>
  <si>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</si>
  <si>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</si>
  <si>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</si>
  <si>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</si>
  <si>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</si>
  <si>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</si>
  <si>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</si>
  <si>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</si>
  <si>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</si>
  <si>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</si>
  <si>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</si>
  <si>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</si>
  <si>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</si>
  <si>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</si>
  <si>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</si>
  <si>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</si>
  <si>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</si>
  <si>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</si>
  <si>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</si>
  <si>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</si>
  <si>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</si>
  <si>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</si>
  <si>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</si>
  <si>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</si>
  <si>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</si>
  <si>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</si>
  <si>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</si>
  <si>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</si>
  <si>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</si>
  <si>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</si>
  <si>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</si>
  <si>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</si>
  <si>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</si>
  <si>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</si>
  <si>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</si>
  <si>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</si>
  <si>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</si>
  <si>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</si>
  <si>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</si>
  <si>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</si>
  <si>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</si>
  <si>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</si>
  <si>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</si>
  <si>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</si>
  <si>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</si>
  <si>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</si>
  <si>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</si>
  <si>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</si>
  <si>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</si>
  <si>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</si>
  <si>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</si>
  <si>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</si>
  <si>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</si>
  <si>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</si>
  <si>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</si>
  <si>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</si>
  <si>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</si>
  <si>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</si>
  <si>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</si>
  <si>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</si>
  <si>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</si>
  <si>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</si>
  <si>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</si>
  <si>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</si>
  <si>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</si>
  <si>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</si>
  <si>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</si>
  <si>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</si>
  <si>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</si>
  <si>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</si>
  <si>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</si>
  <si>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</si>
  <si>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</si>
  <si>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</si>
  <si>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</si>
  <si>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</si>
  <si>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</si>
  <si>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</si>
  <si>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</si>
  <si>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</si>
  <si>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</si>
  <si>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</si>
  <si>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</si>
  <si>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</si>
  <si>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</si>
  <si>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</si>
  <si>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</si>
  <si>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</si>
  <si>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</si>
  <si>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</si>
  <si>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</si>
  <si>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</si>
  <si>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</si>
  <si>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</si>
  <si>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</si>
  <si>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</si>
  <si>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</si>
  <si>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</si>
  <si>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</si>
  <si>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</si>
  <si>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</si>
  <si>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</si>
  <si>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</si>
  <si>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</si>
  <si>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</si>
  <si>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</si>
  <si>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</si>
  <si>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</si>
  <si>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</si>
  <si>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</si>
  <si>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</si>
  <si>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</si>
  <si>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</si>
  <si>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</si>
  <si>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</si>
  <si>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</si>
  <si>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</si>
  <si>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</si>
  <si>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</si>
  <si>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</si>
  <si>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</si>
  <si>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</si>
  <si>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</si>
  <si>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</si>
  <si>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</si>
  <si>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</si>
  <si>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</si>
  <si>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</si>
  <si>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</si>
  <si>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</si>
  <si>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</si>
  <si>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</si>
  <si>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</si>
  <si>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</si>
  <si>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</si>
  <si>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</si>
  <si>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</si>
  <si>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</si>
  <si>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</si>
  <si>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</si>
  <si>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</si>
  <si>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</si>
  <si>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</si>
  <si>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</si>
  <si>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</si>
  <si>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</si>
  <si>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</si>
  <si>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</si>
  <si>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</si>
  <si>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</si>
  <si>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</si>
  <si>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</si>
  <si>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</si>
  <si>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</si>
  <si>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</si>
  <si>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</si>
  <si>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</si>
  <si>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</si>
  <si>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</si>
  <si>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</si>
  <si>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</si>
  <si>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</si>
  <si>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</si>
  <si>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</si>
  <si>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</si>
  <si>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</si>
  <si>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</si>
  <si>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</si>
  <si>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</si>
  <si>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</si>
  <si>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</si>
  <si>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</si>
  <si>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</si>
  <si>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</si>
  <si>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</si>
  <si>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</si>
  <si>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</si>
  <si>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</si>
  <si>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</si>
  <si>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</si>
  <si>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</si>
  <si>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</si>
  <si>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</si>
  <si>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</si>
  <si>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</si>
  <si>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</si>
  <si>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</si>
  <si>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</si>
  <si>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</si>
  <si>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</si>
  <si>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</si>
  <si>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</si>
  <si>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</si>
  <si>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</si>
  <si>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</si>
  <si>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</si>
  <si>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</si>
  <si>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</si>
  <si>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</si>
  <si>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</si>
  <si>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</si>
  <si>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</si>
  <si>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</si>
  <si>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</si>
  <si>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</si>
  <si>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</si>
  <si>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</si>
  <si>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</si>
  <si>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</si>
  <si>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</si>
  <si>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</si>
  <si>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</si>
  <si>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</si>
  <si>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</si>
  <si>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</si>
  <si>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</si>
  <si>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</si>
  <si>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</si>
  <si>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</si>
  <si>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</si>
  <si>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</si>
  <si>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</si>
  <si>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</si>
  <si>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</si>
  <si>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</si>
  <si>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</si>
  <si>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</si>
  <si>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</si>
  <si>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</si>
  <si>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</si>
  <si>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</si>
  <si>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</si>
  <si>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</si>
  <si>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</si>
  <si>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</si>
  <si>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</si>
  <si>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</si>
  <si>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</si>
  <si>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</si>
  <si>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</si>
  <si>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</si>
  <si>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</si>
  <si>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</si>
  <si>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</si>
  <si>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</si>
  <si>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</si>
  <si>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</si>
  <si>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</si>
  <si>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</si>
  <si>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</si>
  <si>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</si>
  <si>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</si>
  <si>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</si>
  <si>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</si>
  <si>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</si>
  <si>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</si>
  <si>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</si>
  <si>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</si>
  <si>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</si>
  <si>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</si>
  <si>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</si>
  <si>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</si>
  <si>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</si>
  <si>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</si>
  <si>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</si>
  <si>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</si>
  <si>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</si>
  <si>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</si>
  <si>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</si>
  <si>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</si>
  <si>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</si>
  <si>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</si>
  <si>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</si>
  <si>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</si>
  <si>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</si>
  <si>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</si>
  <si>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</si>
  <si>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</si>
  <si>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</si>
  <si>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</si>
  <si>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</si>
  <si>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</si>
  <si>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</si>
  <si>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</si>
  <si>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</si>
  <si>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</si>
  <si>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</si>
  <si>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</si>
  <si>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</si>
  <si>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</si>
  <si>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</si>
  <si>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</si>
  <si>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</si>
  <si>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</si>
  <si>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</si>
  <si>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</si>
  <si>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</si>
  <si>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</si>
  <si>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</si>
  <si>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</si>
  <si>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</si>
  <si>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</si>
  <si>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</si>
  <si>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</si>
  <si>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</si>
  <si>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</si>
  <si>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</si>
  <si>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</si>
  <si>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</si>
  <si>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</si>
  <si>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</si>
  <si>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</si>
  <si>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</si>
  <si>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</si>
  <si>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</si>
  <si>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</si>
  <si>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</si>
  <si>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</si>
  <si>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</si>
  <si>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</si>
  <si>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</si>
  <si>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</si>
  <si>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</si>
  <si>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</si>
  <si>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</si>
  <si>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</si>
  <si>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</si>
  <si>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</si>
  <si>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</si>
  <si>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</si>
  <si>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</si>
  <si>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</si>
  <si>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</si>
  <si>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</si>
  <si>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</si>
  <si>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</si>
  <si>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</si>
  <si>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</si>
  <si>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</si>
  <si>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</si>
  <si>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</si>
  <si>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</si>
  <si>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</si>
  <si>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</si>
  <si>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</si>
  <si>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</si>
  <si>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</si>
  <si>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</si>
  <si>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</si>
  <si>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</si>
  <si>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</si>
  <si>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</si>
  <si>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</si>
  <si>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</si>
  <si>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</si>
  <si>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</si>
  <si>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</si>
  <si>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</si>
  <si>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</si>
  <si>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</si>
  <si>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</si>
  <si>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</si>
  <si>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</si>
  <si>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</si>
  <si>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</si>
  <si>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</si>
  <si>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</si>
  <si>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</si>
  <si>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</si>
  <si>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</si>
  <si>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</si>
  <si>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</si>
  <si>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</si>
  <si>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</si>
  <si>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</si>
  <si>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</si>
  <si>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</si>
  <si>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</si>
  <si>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</si>
  <si>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</si>
  <si>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</si>
  <si>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</si>
  <si>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</si>
  <si>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</si>
  <si>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</si>
  <si>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</si>
  <si>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</si>
  <si>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</si>
  <si>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</si>
  <si>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</si>
  <si>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</si>
  <si>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</si>
  <si>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</si>
  <si>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</si>
  <si>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</si>
  <si>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</si>
  <si>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</si>
  <si>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</si>
  <si>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</si>
  <si>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</si>
  <si>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</si>
  <si>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</si>
  <si>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</si>
  <si>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</si>
  <si>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</si>
  <si>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</si>
  <si>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</si>
  <si>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</si>
  <si>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</si>
  <si>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</si>
  <si>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</si>
  <si>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</si>
  <si>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</si>
  <si>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</si>
  <si>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</si>
  <si>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</si>
  <si>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</si>
  <si>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</si>
  <si>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</si>
  <si>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</si>
  <si>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</si>
  <si>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</si>
  <si>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</si>
  <si>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</si>
  <si>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</si>
  <si>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</si>
  <si>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</si>
  <si>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</si>
  <si>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</si>
  <si>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</si>
  <si>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</si>
  <si>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</si>
  <si>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</si>
  <si>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</si>
  <si>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</si>
  <si>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</si>
  <si>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</si>
  <si>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</si>
  <si>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</si>
  <si>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</si>
  <si>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</si>
  <si>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</si>
  <si>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</si>
  <si>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</si>
  <si>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</si>
  <si>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</si>
  <si>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</si>
  <si>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</si>
  <si>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</si>
  <si>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</si>
  <si>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</si>
  <si>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</si>
  <si>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</si>
  <si>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</si>
  <si>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</si>
  <si>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</si>
  <si>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</si>
  <si>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</si>
  <si>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</si>
  <si>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</si>
  <si>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</si>
  <si>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</si>
  <si>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</si>
  <si>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</si>
  <si>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</si>
  <si>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</si>
  <si>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</si>
  <si>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</si>
  <si>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</si>
  <si>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</si>
  <si>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</si>
  <si>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</si>
  <si>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</si>
  <si>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</si>
  <si>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</si>
  <si>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</si>
  <si>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</si>
  <si>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</si>
  <si>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</si>
  <si>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</si>
  <si>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</si>
  <si>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</si>
  <si>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</si>
  <si>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</si>
  <si>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</si>
  <si>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</si>
  <si>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</si>
  <si>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</si>
  <si>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</si>
  <si>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</si>
  <si>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</si>
  <si>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</si>
  <si>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</si>
  <si>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</si>
  <si>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</si>
  <si>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</si>
  <si>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</si>
  <si>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</si>
  <si>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</si>
  <si>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</si>
  <si>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</si>
  <si>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</si>
  <si>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</si>
  <si>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</si>
  <si>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</si>
  <si>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</si>
  <si>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</si>
  <si>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</si>
  <si>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</si>
  <si>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</si>
  <si>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</si>
  <si>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</si>
  <si>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</si>
  <si>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</si>
  <si>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</si>
  <si>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</si>
  <si>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</si>
  <si>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</si>
  <si>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</si>
  <si>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</si>
  <si>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</si>
  <si>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</si>
  <si>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</si>
  <si>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</si>
  <si>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</si>
  <si>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</si>
  <si>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</si>
  <si>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</si>
  <si>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</si>
  <si>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</si>
  <si>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</si>
  <si>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</si>
  <si>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</si>
  <si>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</si>
  <si>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</si>
  <si>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</si>
  <si>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</si>
  <si>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</si>
  <si>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</si>
  <si>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</si>
  <si>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</si>
  <si>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</si>
  <si>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</si>
  <si>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</si>
  <si>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</si>
  <si>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</si>
  <si>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</si>
  <si>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</si>
  <si>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</si>
  <si>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</si>
  <si>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</si>
  <si>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</si>
  <si>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</si>
  <si>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</si>
  <si>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</si>
  <si>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</si>
  <si>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</si>
  <si>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</si>
  <si>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</si>
  <si>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</si>
  <si>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</si>
  <si>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</si>
  <si>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</si>
  <si>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</si>
  <si>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</si>
  <si>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</si>
  <si>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</si>
  <si>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</si>
  <si>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</si>
  <si>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</si>
  <si>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</si>
  <si>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</si>
  <si>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</si>
  <si>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</si>
  <si>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</si>
  <si>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</si>
  <si>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</si>
  <si>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</si>
  <si>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</si>
  <si>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</si>
  <si>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</si>
  <si>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</si>
  <si>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</si>
  <si>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</si>
  <si>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</si>
  <si>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</si>
  <si>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</si>
  <si>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</si>
  <si>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</si>
  <si>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</si>
  <si>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</si>
  <si>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</si>
  <si>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</si>
  <si>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</si>
  <si>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</si>
  <si>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</si>
  <si>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</si>
  <si>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</si>
  <si>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</si>
  <si>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</si>
  <si>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</si>
  <si>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</si>
  <si>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</si>
  <si>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</si>
  <si>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</si>
  <si>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</si>
  <si>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</si>
  <si>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</si>
  <si>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</si>
  <si>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</si>
  <si>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</si>
  <si>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</si>
  <si>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</si>
  <si>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</si>
  <si>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</si>
  <si>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</si>
  <si>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</si>
  <si>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</si>
  <si>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</si>
  <si>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</si>
  <si>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</si>
  <si>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</si>
  <si>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</si>
  <si>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</si>
  <si>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</si>
  <si>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</si>
  <si>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</si>
  <si>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</si>
  <si>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</si>
  <si>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</si>
  <si>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</si>
  <si>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</si>
  <si>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</si>
  <si>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</si>
  <si>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</si>
  <si>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</si>
  <si>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</si>
  <si>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</si>
  <si>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</si>
  <si>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</si>
  <si>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</si>
  <si>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</si>
  <si>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</si>
  <si>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</si>
  <si>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</si>
  <si>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</si>
  <si>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</si>
  <si>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</si>
  <si>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</si>
  <si>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</si>
  <si>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</si>
  <si>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</si>
  <si>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</si>
  <si>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</si>
  <si>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</si>
  <si>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</si>
  <si>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</si>
  <si>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</si>
  <si>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</si>
  <si>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</si>
  <si>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</si>
  <si>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</si>
  <si>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</si>
  <si>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</si>
  <si>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</si>
  <si>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</si>
  <si>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</si>
  <si>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</si>
  <si>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</si>
  <si>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</si>
  <si>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</si>
  <si>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</si>
  <si>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</si>
  <si>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</si>
  <si>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</si>
  <si>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</si>
  <si>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</si>
  <si>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</si>
  <si>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</si>
  <si>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</si>
  <si>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</si>
  <si>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</si>
  <si>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</si>
  <si>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</si>
  <si>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</si>
  <si>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</si>
  <si>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</si>
  <si>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</si>
  <si>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</si>
  <si>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</si>
  <si>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</si>
  <si>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</si>
  <si>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</si>
  <si>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</si>
  <si>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</si>
  <si>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</si>
  <si>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</si>
  <si>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</si>
  <si>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</si>
  <si>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</si>
  <si>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</si>
  <si>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</si>
  <si>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</si>
  <si>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</si>
  <si>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</si>
  <si>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</si>
  <si>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</si>
  <si>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</si>
  <si>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</si>
  <si>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</si>
  <si>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</si>
  <si>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</si>
  <si>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</si>
  <si>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</si>
  <si>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</si>
  <si>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</si>
  <si>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</si>
  <si>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</si>
  <si>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</si>
  <si>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</si>
  <si>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</si>
  <si>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</si>
  <si>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</si>
  <si>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</si>
  <si>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</si>
  <si>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</si>
  <si>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</si>
  <si>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</si>
  <si>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</si>
  <si>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</si>
  <si>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</si>
  <si>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</si>
  <si>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</si>
  <si>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</si>
  <si>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</si>
  <si>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</si>
  <si>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</si>
  <si>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</si>
  <si>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</si>
  <si>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</si>
  <si>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</si>
  <si>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</si>
  <si>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</si>
  <si>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</si>
  <si>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</si>
  <si>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</si>
  <si>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</si>
  <si>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</si>
  <si>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</si>
  <si>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</si>
  <si>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</si>
  <si>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</si>
  <si>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</si>
  <si>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</si>
  <si>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</si>
  <si>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</si>
  <si>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</si>
  <si>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</si>
  <si>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</si>
  <si>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</si>
  <si>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</si>
  <si>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</si>
  <si>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</si>
  <si>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</si>
  <si>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</si>
  <si>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</si>
  <si>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</si>
  <si>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</si>
  <si>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</si>
  <si>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</si>
  <si>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</si>
  <si>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</si>
  <si>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</si>
  <si>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</si>
  <si>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</si>
  <si>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</si>
  <si>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</si>
  <si>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</si>
  <si>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</si>
  <si>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</si>
  <si>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</si>
  <si>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</si>
  <si>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</si>
  <si>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</si>
  <si>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</si>
  <si>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</si>
  <si>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</si>
  <si>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</si>
  <si>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</si>
  <si>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</si>
  <si>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</si>
  <si>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</si>
  <si>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</si>
  <si>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</si>
  <si>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</si>
  <si>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</si>
  <si>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</si>
  <si>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</si>
  <si>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</si>
  <si>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</si>
  <si>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</si>
  <si>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</si>
  <si>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</si>
  <si>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</si>
  <si>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</si>
  <si>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</si>
  <si>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</si>
  <si>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</si>
  <si>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</si>
  <si>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</si>
  <si>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</si>
  <si>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</si>
  <si>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</si>
  <si>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</si>
  <si>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</si>
  <si>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</si>
  <si>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</si>
  <si>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</si>
  <si>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</si>
  <si>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</si>
  <si>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</si>
  <si>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</si>
  <si>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</si>
  <si>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</si>
  <si>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</si>
  <si>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</si>
  <si>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</si>
  <si>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</si>
  <si>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</si>
  <si>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</si>
  <si>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</si>
  <si>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</si>
  <si>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</si>
  <si>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</si>
  <si>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</si>
  <si>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</si>
  <si>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</si>
  <si>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</si>
  <si>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</si>
  <si>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</si>
  <si>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</si>
  <si>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</si>
  <si>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</si>
  <si>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</si>
  <si>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</si>
  <si>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</si>
  <si>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</si>
  <si>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</si>
  <si>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</si>
  <si>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</si>
  <si>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</si>
  <si>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</si>
  <si>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</si>
  <si>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</si>
  <si>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</si>
  <si>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</si>
  <si>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</si>
  <si>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</si>
  <si>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</si>
  <si>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</si>
  <si>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</si>
  <si>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</si>
  <si>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</si>
  <si>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</si>
  <si>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</si>
  <si>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</si>
  <si>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</si>
  <si>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</si>
  <si>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</si>
  <si>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</si>
  <si>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</si>
  <si>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</si>
  <si>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</si>
  <si>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</si>
  <si>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</si>
  <si>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</si>
  <si>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</si>
  <si>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</si>
  <si>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</si>
  <si>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</si>
  <si>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</si>
  <si>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</si>
  <si>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</si>
  <si>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</si>
  <si>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</si>
  <si>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</si>
  <si>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</si>
  <si>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</si>
  <si>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</si>
  <si>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</si>
  <si>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</si>
  <si>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</si>
  <si>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</si>
  <si>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</si>
  <si>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</si>
  <si>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</si>
  <si>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</si>
  <si>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</si>
  <si>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</si>
  <si>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</si>
  <si>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</si>
  <si>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</si>
  <si>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</si>
  <si>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</si>
  <si>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</si>
  <si>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</si>
  <si>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</si>
  <si>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</si>
  <si>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</si>
  <si>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</si>
  <si>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</si>
  <si>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</si>
  <si>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</si>
  <si>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</si>
  <si>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</si>
  <si>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</si>
  <si>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</si>
  <si>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</si>
  <si>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</si>
  <si>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</si>
  <si>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</si>
  <si>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</si>
  <si>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</si>
  <si>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</si>
  <si>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</si>
  <si>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</si>
  <si>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</si>
  <si>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</si>
  <si>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</si>
  <si>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</si>
  <si>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</si>
  <si>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</si>
  <si>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</si>
  <si>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</si>
  <si>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</si>
  <si>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</si>
  <si>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</si>
  <si>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</si>
  <si>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</si>
  <si>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</si>
  <si>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</si>
  <si>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</si>
  <si>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</si>
  <si>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</si>
  <si>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</si>
  <si>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</si>
  <si>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</si>
  <si>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</si>
  <si>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</si>
  <si>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</si>
  <si>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</si>
  <si>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</si>
  <si>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</si>
  <si>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</si>
  <si>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</si>
  <si>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</si>
  <si>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</si>
  <si>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</si>
  <si>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</si>
  <si>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</si>
  <si>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</si>
  <si>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</si>
  <si>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</si>
  <si>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</si>
  <si>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</si>
  <si>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</si>
  <si>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</si>
  <si>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</si>
  <si>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</si>
  <si>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</si>
  <si>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</si>
  <si>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</si>
  <si>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</si>
  <si>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</si>
  <si>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</si>
  <si>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</si>
  <si>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</si>
  <si>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</si>
  <si>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</si>
  <si>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</si>
  <si>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</si>
  <si>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</si>
  <si>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</si>
  <si>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</si>
  <si>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</si>
  <si>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</si>
  <si>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</si>
  <si>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</si>
  <si>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</si>
  <si>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</si>
  <si>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</si>
  <si>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</si>
  <si>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</si>
  <si>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</si>
  <si>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</si>
  <si>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</si>
  <si>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</si>
  <si>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</si>
  <si>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</si>
  <si>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</si>
  <si>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</si>
  <si>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</si>
  <si>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</si>
  <si>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</si>
  <si>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</si>
  <si>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</si>
  <si>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</si>
  <si>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</si>
  <si>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</si>
  <si>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</si>
  <si>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</si>
  <si>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</si>
  <si>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</si>
  <si>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</si>
  <si>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</si>
  <si>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</si>
  <si>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</si>
  <si>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</si>
  <si>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</si>
  <si>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</si>
  <si>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</si>
  <si>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</si>
  <si>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</si>
  <si>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</si>
  <si>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</si>
  <si>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</si>
  <si>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</si>
  <si>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</si>
  <si>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</si>
  <si>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</si>
  <si>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</si>
  <si>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</si>
  <si>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</si>
  <si>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</si>
  <si>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</si>
  <si>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</si>
  <si>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</si>
  <si>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</si>
  <si>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</si>
  <si>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</si>
  <si>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</si>
  <si>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</si>
  <si>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</si>
  <si>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</si>
  <si>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</si>
  <si>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</si>
  <si>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</si>
  <si>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</si>
  <si>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</si>
  <si>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</si>
  <si>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</si>
  <si>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</si>
  <si>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</si>
  <si>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</si>
  <si>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</si>
  <si>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</si>
  <si>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</si>
  <si>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</si>
  <si>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</si>
  <si>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</si>
  <si>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</si>
  <si>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</si>
  <si>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</si>
  <si>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</si>
  <si>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</si>
  <si>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</si>
  <si>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</si>
  <si>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</si>
  <si>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</si>
  <si>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</si>
  <si>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</si>
  <si>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</si>
  <si>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</si>
  <si>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</si>
  <si>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</si>
  <si>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</si>
  <si>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</si>
  <si>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</si>
  <si>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</si>
  <si>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</si>
  <si>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</si>
  <si>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</si>
  <si>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</si>
  <si>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</si>
  <si>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</si>
  <si>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</si>
  <si>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</si>
  <si>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</si>
  <si>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</si>
  <si>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</si>
  <si>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</si>
  <si>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</si>
  <si>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</si>
  <si>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</si>
  <si>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</si>
  <si>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</si>
  <si>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</si>
  <si>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</si>
  <si>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</si>
  <si>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</si>
  <si>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</si>
  <si>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</si>
  <si>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</si>
  <si>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</si>
  <si>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</si>
  <si>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</si>
  <si>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</si>
  <si>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</si>
  <si>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</si>
  <si>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</si>
  <si>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</si>
  <si>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</si>
  <si>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</si>
  <si>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</si>
  <si>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</si>
  <si>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</si>
  <si>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</si>
  <si>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</si>
  <si>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</si>
  <si>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</si>
  <si>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</si>
  <si>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</si>
  <si>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</si>
  <si>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</si>
  <si>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</si>
  <si>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</si>
  <si>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</si>
  <si>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</si>
  <si>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</si>
  <si>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</si>
  <si>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</si>
  <si>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</si>
  <si>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</si>
  <si>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</si>
  <si>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</si>
  <si>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</si>
  <si>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</si>
  <si>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</si>
  <si>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</si>
  <si>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</si>
  <si>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</si>
  <si>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</si>
  <si>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</si>
  <si>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</si>
  <si>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</si>
  <si>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</si>
  <si>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</si>
  <si>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</si>
  <si>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</si>
  <si>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</si>
  <si>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</si>
  <si>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</si>
  <si>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</si>
  <si>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</si>
  <si>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</si>
  <si>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</si>
  <si>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</si>
  <si>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</si>
  <si>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</si>
  <si>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</si>
  <si>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</si>
  <si>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</si>
  <si>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</si>
  <si>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</si>
  <si>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</si>
  <si>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</si>
  <si>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</si>
  <si>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</si>
  <si>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</si>
  <si>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</si>
  <si>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</si>
  <si>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</si>
  <si>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</si>
  <si>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</si>
  <si>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</si>
  <si>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</si>
  <si>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</si>
  <si>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</si>
  <si>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</si>
  <si>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</si>
  <si>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</si>
  <si>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</si>
  <si>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</si>
  <si>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</si>
  <si>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</si>
  <si>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</si>
  <si>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</si>
  <si>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</si>
  <si>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</si>
  <si>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</si>
  <si>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</si>
  <si>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</si>
  <si>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</si>
  <si>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</si>
  <si>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</si>
  <si>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</si>
  <si>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</si>
  <si>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</si>
  <si>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</si>
  <si>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</si>
  <si>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</si>
  <si>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</si>
  <si>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</si>
  <si>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</si>
  <si>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</si>
  <si>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</si>
  <si>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</si>
  <si>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</si>
  <si>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</si>
  <si>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</si>
  <si>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</si>
  <si>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</si>
  <si>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</si>
  <si>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</si>
  <si>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</si>
  <si>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</si>
  <si>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</si>
  <si>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</si>
  <si>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</si>
  <si>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</si>
  <si>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</si>
  <si>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</si>
  <si>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</si>
  <si>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</si>
  <si>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</si>
  <si>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</si>
  <si>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</si>
  <si>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</si>
  <si>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</si>
  <si>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</si>
  <si>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</si>
  <si>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</si>
  <si>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</si>
  <si>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</si>
  <si>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</si>
  <si>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</si>
  <si>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</si>
  <si>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</si>
  <si>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</si>
  <si>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</si>
  <si>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</si>
  <si>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</si>
  <si>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</si>
  <si>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</si>
  <si>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</si>
  <si>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</si>
  <si>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</si>
  <si>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</si>
  <si>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</si>
  <si>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</si>
  <si>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</si>
  <si>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</si>
  <si>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</si>
  <si>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</si>
  <si>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</si>
  <si>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</si>
  <si>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</si>
  <si>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</si>
  <si>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</si>
  <si>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</si>
  <si>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</si>
  <si>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</si>
  <si>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</si>
  <si>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</si>
  <si>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</si>
  <si>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</si>
  <si>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</si>
  <si>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</si>
  <si>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</si>
  <si>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</si>
  <si>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</si>
  <si>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</si>
  <si>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</si>
  <si>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</si>
  <si>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</si>
  <si>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</si>
  <si>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</si>
  <si>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</si>
  <si>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</si>
  <si>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</si>
  <si>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</si>
  <si>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</si>
  <si>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</si>
  <si>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</si>
  <si>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</si>
  <si>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</si>
  <si>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</si>
  <si>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</si>
  <si>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</si>
  <si>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</si>
  <si>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</si>
  <si>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</si>
  <si>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</si>
  <si>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</si>
  <si>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</si>
  <si>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</si>
  <si>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</si>
  <si>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</si>
  <si>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</si>
  <si>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</si>
  <si>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</si>
  <si>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</si>
  <si>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</si>
  <si>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</si>
  <si>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</si>
  <si>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</si>
  <si>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</si>
  <si>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</si>
  <si>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</si>
  <si>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</si>
  <si>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</si>
  <si>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</si>
  <si>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</si>
  <si>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</si>
  <si>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</si>
  <si>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</si>
  <si>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</si>
  <si>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</si>
  <si>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</si>
  <si>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</si>
  <si>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</si>
  <si>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</si>
  <si>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</si>
  <si>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</si>
  <si>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</si>
  <si>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</si>
  <si>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</si>
  <si>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</si>
  <si>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</si>
  <si>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</si>
  <si>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</si>
  <si>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</si>
  <si>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</si>
  <si>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</si>
  <si>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</si>
  <si>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</si>
  <si>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</si>
  <si>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</si>
  <si>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</si>
  <si>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</si>
  <si>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</si>
  <si>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</si>
  <si>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</si>
  <si>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</si>
  <si>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</si>
  <si>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</si>
  <si>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</si>
  <si>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</si>
  <si>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</si>
  <si>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</si>
  <si>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</si>
  <si>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</si>
  <si>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</si>
  <si>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</si>
  <si>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</si>
  <si>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</si>
  <si>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</si>
  <si>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</si>
  <si>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</si>
  <si>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</si>
  <si>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</si>
  <si>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</si>
  <si>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</si>
  <si>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</si>
  <si>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</si>
  <si>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</si>
  <si>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</si>
  <si>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</si>
  <si>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</si>
  <si>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</si>
  <si>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</si>
  <si>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</si>
  <si>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</si>
  <si>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</si>
  <si>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</si>
  <si>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</si>
  <si>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</si>
  <si>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</si>
  <si>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</si>
  <si>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</si>
  <si>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</si>
  <si>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</si>
  <si>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</si>
  <si>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</si>
  <si>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</si>
  <si>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</si>
  <si>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</si>
  <si>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</si>
  <si>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</si>
  <si>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</si>
  <si>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</si>
  <si>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</si>
  <si>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</si>
  <si>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</si>
  <si>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</si>
  <si>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</si>
  <si>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</si>
  <si>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</si>
  <si>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</si>
  <si>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</si>
  <si>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</si>
  <si>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</si>
  <si>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</si>
  <si>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</si>
  <si>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</si>
  <si>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</si>
  <si>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</si>
  <si>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</si>
  <si>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</si>
  <si>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</si>
  <si>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</si>
  <si>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</si>
  <si>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</si>
  <si>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</si>
  <si>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</si>
  <si>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</si>
  <si>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</si>
  <si>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</si>
  <si>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</si>
  <si>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</si>
  <si>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</si>
  <si>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</si>
  <si>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</si>
  <si>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</si>
  <si>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</si>
  <si>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</si>
  <si>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</si>
  <si>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</si>
  <si>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</si>
  <si>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</si>
  <si>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</si>
  <si>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</si>
  <si>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</si>
  <si>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</si>
  <si>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</si>
  <si>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</si>
  <si>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</si>
  <si>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</si>
  <si>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</si>
  <si>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</si>
  <si>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</si>
  <si>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</si>
  <si>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</si>
  <si>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</si>
  <si>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</si>
  <si>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</si>
  <si>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</si>
  <si>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</si>
  <si>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</si>
  <si>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</si>
  <si>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</si>
  <si>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</si>
  <si>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</si>
  <si>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</si>
  <si>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</si>
  <si>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</si>
  <si>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</si>
  <si>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</si>
  <si>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</si>
  <si>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</si>
  <si>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</si>
  <si>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</si>
  <si>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</si>
  <si>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</si>
  <si>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</si>
  <si>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</si>
  <si>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</si>
  <si>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</si>
  <si>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</si>
  <si>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</si>
  <si>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</si>
  <si>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</si>
  <si>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</si>
  <si>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</si>
  <si>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</si>
  <si>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</si>
  <si>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</si>
  <si>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</si>
  <si>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</si>
  <si>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</si>
  <si>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</si>
  <si>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</si>
  <si>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</si>
  <si>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</si>
  <si>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</si>
  <si>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</si>
  <si>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</si>
  <si>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</si>
  <si>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</si>
  <si>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</si>
  <si>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</si>
  <si>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</si>
  <si>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</si>
  <si>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</si>
  <si>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</si>
  <si>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</si>
  <si>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</si>
  <si>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</si>
  <si>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</si>
  <si>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</si>
  <si>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</si>
  <si>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</si>
  <si>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</si>
  <si>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</si>
  <si>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</si>
  <si>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</si>
  <si>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</si>
  <si>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</si>
  <si>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</si>
  <si>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</si>
  <si>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</si>
  <si>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</si>
  <si>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</si>
  <si>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</si>
  <si>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</si>
  <si>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</si>
  <si>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</si>
  <si>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</si>
  <si>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</si>
  <si>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</si>
  <si>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</si>
  <si>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</si>
  <si>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</si>
  <si>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</si>
  <si>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</si>
  <si>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</si>
  <si>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</si>
  <si>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</si>
  <si>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</si>
  <si>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</si>
  <si>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</si>
  <si>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</si>
  <si>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</si>
  <si>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</si>
  <si>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</si>
  <si>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</si>
  <si>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</si>
  <si>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</si>
  <si>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</si>
  <si>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</si>
  <si>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</si>
  <si>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</si>
  <si>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</si>
  <si>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</si>
  <si>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</si>
  <si>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</si>
  <si>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</si>
  <si>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</si>
  <si>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</si>
  <si>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</si>
  <si>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</si>
  <si>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</si>
  <si>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</si>
  <si>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</si>
  <si>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</si>
  <si>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</si>
  <si>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</si>
  <si>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</si>
  <si>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</si>
  <si>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</si>
  <si>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</si>
  <si>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</si>
  <si>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</si>
  <si>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</si>
  <si>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</si>
  <si>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</si>
  <si>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</si>
  <si>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</si>
  <si>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</si>
  <si>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</si>
  <si>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</si>
  <si>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</si>
  <si>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</si>
  <si>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</si>
  <si>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</si>
  <si>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</si>
  <si>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</si>
  <si>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</si>
  <si>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</si>
  <si>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</si>
  <si>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</si>
  <si>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</si>
  <si>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</si>
  <si>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</si>
  <si>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</si>
  <si>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</si>
  <si>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</si>
  <si>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</si>
  <si>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</si>
  <si>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</si>
  <si>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</si>
  <si>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</si>
  <si>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</si>
  <si>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</si>
  <si>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</si>
  <si>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</si>
  <si>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</si>
  <si>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</si>
  <si>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</si>
  <si>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</si>
  <si>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</si>
  <si>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</si>
  <si>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</si>
  <si>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</si>
  <si>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</si>
  <si>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</si>
  <si>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</si>
  <si>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</si>
  <si>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</si>
  <si>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</si>
  <si>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</si>
  <si>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</si>
  <si>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</si>
  <si>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</si>
  <si>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</si>
  <si>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</si>
  <si>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</si>
  <si>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</si>
  <si>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</si>
  <si>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</si>
  <si>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</si>
  <si>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</si>
  <si>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</si>
  <si>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</si>
  <si>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</si>
  <si>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</si>
  <si>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</si>
  <si>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</si>
  <si>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</si>
  <si>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</si>
  <si>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</si>
  <si>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</si>
  <si>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</si>
  <si>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</si>
  <si>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</si>
  <si>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</si>
  <si>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</si>
  <si>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</si>
  <si>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</si>
  <si>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</si>
  <si>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</si>
  <si>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</si>
  <si>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</si>
  <si>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</si>
  <si>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</si>
  <si>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</si>
  <si>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</si>
  <si>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</si>
  <si>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</si>
  <si>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</si>
  <si>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</si>
  <si>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</si>
  <si>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</si>
  <si>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</si>
  <si>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</si>
  <si>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</si>
  <si>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</si>
  <si>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</si>
  <si>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</si>
  <si>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</si>
  <si>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</si>
  <si>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</si>
  <si>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</si>
  <si>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</si>
  <si>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</si>
  <si>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</si>
  <si>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</si>
  <si>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</si>
  <si>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</si>
  <si>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</si>
  <si>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</si>
  <si>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</si>
  <si>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</si>
  <si>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</si>
  <si>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</si>
  <si>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</si>
  <si>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</si>
  <si>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</si>
  <si>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</si>
  <si>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</si>
  <si>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</si>
  <si>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</si>
  <si>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</si>
  <si>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</si>
  <si>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</si>
  <si>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</si>
  <si>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</si>
  <si>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</si>
  <si>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</si>
  <si>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</si>
  <si>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</si>
  <si>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</si>
  <si>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</si>
  <si>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</si>
  <si>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</si>
  <si>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</si>
  <si>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</si>
  <si>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</si>
  <si>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</si>
  <si>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</si>
  <si>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</si>
  <si>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</si>
  <si>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</si>
  <si>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</si>
  <si>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</si>
  <si>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</si>
  <si>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</si>
  <si>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</si>
  <si>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</si>
  <si>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</si>
  <si>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</si>
  <si>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</si>
  <si>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</si>
  <si>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</si>
  <si>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</si>
  <si>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</si>
  <si>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</si>
  <si>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</si>
  <si>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</si>
  <si>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</si>
  <si>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</si>
  <si>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</si>
  <si>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</si>
  <si>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</si>
  <si>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</si>
  <si>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</si>
  <si>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</si>
  <si>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</si>
  <si>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</si>
  <si>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</si>
  <si>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</si>
  <si>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</si>
  <si>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</si>
  <si>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</si>
  <si>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</si>
  <si>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</si>
  <si>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</si>
  <si>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</si>
  <si>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</si>
  <si>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</si>
  <si>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</si>
  <si>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</si>
  <si>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</si>
  <si>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</si>
  <si>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</si>
  <si>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</si>
  <si>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</si>
  <si>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</si>
  <si>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</si>
  <si>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</si>
  <si>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</si>
  <si>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</si>
  <si>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</si>
  <si>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</si>
  <si>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</si>
  <si>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</si>
  <si>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</si>
  <si>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</si>
  <si>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</si>
  <si>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</si>
  <si>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</si>
  <si>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</si>
  <si>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</si>
  <si>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</si>
  <si>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</si>
  <si>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</si>
  <si>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</si>
  <si>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</si>
  <si>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</si>
  <si>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</si>
  <si>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</si>
  <si>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</si>
  <si>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</si>
  <si>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</si>
  <si>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</si>
  <si>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</si>
  <si>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</si>
  <si>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</si>
  <si>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</si>
  <si>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</si>
  <si>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</si>
  <si>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</si>
  <si>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</si>
  <si>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</si>
  <si>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</si>
  <si>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</si>
  <si>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</si>
  <si>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</si>
  <si>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</si>
  <si>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</si>
  <si>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</si>
  <si>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</si>
  <si>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</si>
  <si>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</si>
  <si>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</si>
  <si>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</si>
  <si>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</si>
  <si>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</si>
  <si>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</si>
  <si>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</si>
  <si>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</si>
  <si>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</si>
  <si>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</si>
  <si>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</si>
  <si>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</si>
  <si>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</si>
  <si>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</si>
  <si>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</si>
  <si>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</si>
  <si>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</si>
  <si>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</si>
  <si>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</si>
  <si>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</si>
  <si>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</si>
  <si>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</si>
  <si>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</si>
  <si>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</si>
  <si>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</si>
  <si>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</si>
  <si>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</si>
  <si>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</si>
  <si>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</si>
  <si>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</si>
  <si>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</si>
  <si>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</si>
  <si>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</si>
  <si>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</si>
  <si>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</si>
  <si>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</si>
  <si>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</si>
  <si>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</si>
  <si>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</si>
  <si>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</si>
  <si>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</si>
  <si>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</si>
  <si>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</si>
  <si>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</si>
  <si>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</si>
  <si>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</si>
  <si>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</si>
  <si>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</si>
  <si>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</si>
  <si>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</si>
  <si>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</si>
  <si>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</si>
  <si>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</si>
  <si>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</si>
  <si>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</si>
  <si>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</si>
  <si>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</si>
  <si>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</si>
  <si>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</si>
  <si>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</si>
  <si>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</si>
  <si>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</si>
  <si>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</si>
  <si>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</si>
  <si>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</si>
  <si>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</si>
  <si>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</si>
  <si>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</si>
  <si>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</si>
  <si>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</si>
  <si>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</si>
  <si>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</si>
  <si>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</si>
  <si>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</si>
  <si>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</si>
  <si>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</si>
  <si>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</si>
  <si>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</si>
  <si>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</si>
  <si>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</si>
  <si>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</si>
  <si>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</si>
  <si>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</si>
  <si>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</si>
  <si>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</si>
  <si>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</si>
  <si>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</si>
  <si>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</si>
  <si>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</si>
  <si>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</si>
  <si>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</si>
  <si>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</si>
  <si>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</si>
  <si>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</si>
  <si>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</si>
  <si>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</si>
  <si>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</si>
  <si>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</si>
  <si>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</si>
  <si>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</si>
  <si>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</si>
  <si>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</si>
  <si>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</si>
  <si>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</si>
  <si>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</si>
  <si>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</si>
  <si>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</si>
  <si>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</si>
  <si>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</si>
  <si>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</si>
  <si>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</si>
  <si>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</si>
  <si>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</si>
  <si>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</si>
  <si>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</si>
  <si>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</si>
  <si>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</si>
  <si>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</si>
  <si>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</si>
  <si>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</si>
  <si>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</si>
  <si>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</si>
  <si>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</si>
  <si>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</si>
  <si>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</si>
  <si>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</si>
  <si>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</si>
  <si>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</si>
  <si>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</si>
  <si>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</si>
  <si>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</si>
  <si>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</si>
  <si>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</si>
  <si>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</si>
  <si>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</si>
  <si>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</si>
  <si>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</si>
  <si>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</si>
  <si>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</si>
  <si>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</si>
  <si>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</si>
  <si>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</si>
  <si>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</si>
  <si>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</si>
  <si>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</si>
  <si>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</si>
  <si>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</si>
  <si>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</si>
  <si>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</si>
  <si>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</si>
  <si>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</si>
  <si>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</si>
  <si>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</si>
  <si>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</si>
  <si>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</si>
  <si>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</si>
  <si>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</si>
  <si>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</si>
  <si>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</si>
  <si>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</si>
  <si>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</si>
  <si>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</si>
  <si>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</si>
  <si>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</si>
  <si>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</si>
  <si>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</si>
  <si>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</si>
  <si>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</si>
  <si>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</si>
  <si>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</si>
  <si>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</si>
  <si>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</si>
  <si>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</si>
  <si>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</si>
  <si>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</si>
  <si>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</si>
  <si>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</si>
  <si>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</si>
  <si>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</si>
  <si>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</si>
  <si>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</si>
  <si>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</si>
  <si>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</si>
  <si>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</si>
  <si>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</si>
  <si>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</si>
  <si>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</si>
  <si>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</si>
  <si>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</si>
  <si>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</si>
  <si>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</si>
  <si>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</si>
  <si>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</si>
  <si>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</si>
  <si>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</si>
  <si>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</si>
  <si>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</si>
  <si>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</si>
  <si>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</si>
  <si>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</si>
  <si>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</si>
  <si>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</si>
  <si>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</si>
  <si>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</si>
  <si>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</si>
  <si>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</si>
  <si>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</si>
  <si>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</si>
  <si>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</si>
  <si>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</si>
  <si>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</si>
  <si>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</si>
  <si>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</si>
  <si>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</si>
  <si>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</si>
  <si>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</si>
  <si>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</si>
  <si>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</si>
  <si>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</si>
  <si>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</si>
  <si>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</si>
  <si>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</si>
  <si>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</si>
  <si>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</si>
  <si>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</si>
  <si>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</si>
  <si>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</si>
  <si>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</si>
  <si>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</si>
  <si>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</si>
  <si>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</si>
  <si>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</si>
  <si>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</si>
  <si>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</si>
  <si>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</si>
  <si>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</si>
  <si>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</si>
  <si>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</si>
  <si>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</si>
  <si>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</si>
  <si>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</si>
  <si>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</si>
  <si>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</si>
  <si>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</si>
  <si>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</si>
  <si>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</si>
  <si>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</si>
  <si>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</si>
  <si>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</si>
  <si>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</si>
  <si>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</si>
  <si>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</si>
  <si>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</si>
  <si>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</si>
  <si>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</si>
  <si>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</si>
  <si>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</si>
  <si>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</si>
  <si>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</si>
  <si>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</si>
  <si>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</si>
  <si>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</si>
  <si>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</si>
  <si>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</si>
  <si>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</si>
  <si>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</si>
  <si>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</si>
  <si>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</si>
  <si>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</si>
  <si>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</si>
  <si>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</si>
  <si>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</si>
  <si>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</si>
  <si>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</si>
  <si>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</si>
  <si>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</si>
  <si>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</si>
  <si>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</si>
  <si>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</si>
  <si>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</si>
  <si>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</si>
  <si>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</si>
  <si>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</si>
  <si>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</si>
  <si>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</si>
  <si>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</si>
  <si>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</si>
  <si>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</si>
  <si>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</si>
  <si>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</si>
  <si>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</si>
  <si>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</si>
  <si>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</si>
  <si>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</si>
  <si>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</si>
  <si>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</si>
  <si>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</si>
  <si>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</si>
  <si>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</si>
  <si>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</si>
  <si>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</si>
  <si>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</si>
  <si>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</si>
  <si>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</si>
  <si>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</si>
  <si>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</si>
  <si>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</si>
  <si>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</si>
  <si>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</si>
  <si>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</si>
  <si>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</si>
  <si>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</si>
  <si>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</si>
  <si>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</si>
  <si>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</si>
  <si>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</si>
  <si>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</si>
  <si>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</si>
  <si>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</si>
  <si>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</si>
  <si>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</si>
  <si>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</si>
  <si>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</si>
  <si>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</si>
  <si>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</si>
  <si>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</si>
  <si>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</si>
  <si>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</si>
  <si>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</si>
  <si>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</si>
  <si>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</si>
  <si>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</si>
  <si>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</si>
  <si>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</si>
  <si>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</si>
  <si>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</si>
  <si>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</si>
  <si>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</si>
  <si>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</si>
  <si>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</si>
  <si>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</si>
  <si>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</si>
  <si>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</si>
  <si>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</si>
  <si>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</si>
  <si>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</si>
  <si>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</si>
  <si>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</si>
  <si>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</si>
  <si>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</si>
  <si>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</si>
  <si>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</si>
  <si>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</si>
  <si>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</si>
  <si>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</si>
  <si>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</si>
  <si>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</si>
  <si>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</si>
  <si>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</si>
  <si>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</si>
  <si>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</si>
  <si>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</si>
  <si>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</si>
  <si>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</si>
  <si>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</si>
  <si>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</si>
  <si>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</si>
  <si>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</si>
  <si>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</si>
  <si>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</si>
  <si>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</si>
  <si>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</si>
  <si>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</si>
  <si>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</si>
  <si>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</si>
  <si>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</si>
  <si>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</si>
  <si>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</si>
  <si>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</si>
  <si>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</si>
  <si>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</si>
  <si>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</si>
  <si>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</si>
  <si>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</si>
  <si>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</si>
  <si>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</si>
  <si>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</si>
  <si>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</si>
  <si>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</si>
  <si>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</si>
  <si>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</si>
  <si>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</si>
  <si>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</si>
  <si>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</si>
  <si>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</si>
  <si>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</si>
  <si>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</si>
  <si>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</si>
  <si>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</si>
  <si>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</si>
  <si>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</si>
  <si>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</si>
  <si>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</si>
  <si>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</si>
  <si>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</si>
  <si>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</si>
  <si>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</si>
  <si>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</si>
  <si>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</si>
  <si>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</si>
  <si>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</si>
  <si>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</si>
  <si>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</si>
  <si>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</si>
  <si>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</si>
  <si>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</si>
  <si>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</si>
  <si>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</si>
  <si>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</si>
  <si>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</si>
  <si>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</si>
  <si>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</si>
  <si>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</si>
  <si>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</si>
  <si>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</si>
  <si>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</si>
  <si>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</si>
  <si>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</si>
  <si>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</si>
  <si>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</si>
  <si>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</si>
  <si>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</si>
  <si>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</si>
  <si>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</si>
  <si>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</si>
  <si>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</si>
  <si>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</si>
  <si>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</si>
  <si>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</si>
  <si>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</si>
  <si>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</si>
  <si>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</si>
  <si>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</si>
  <si>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</si>
  <si>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</si>
  <si>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</si>
  <si>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</si>
  <si>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</si>
  <si>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</si>
  <si>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</si>
  <si>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</si>
  <si>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</si>
  <si>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</si>
  <si>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</si>
  <si>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</si>
  <si>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</si>
  <si>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</si>
  <si>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</si>
  <si>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</si>
  <si>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</si>
  <si>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</si>
  <si>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</si>
  <si>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</si>
  <si>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</si>
  <si>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</si>
  <si>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</si>
  <si>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</si>
  <si>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</si>
  <si>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</si>
  <si>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</si>
  <si>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</si>
  <si>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</si>
  <si>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</si>
  <si>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</si>
  <si>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</si>
  <si>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</si>
  <si>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</si>
  <si>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</si>
  <si>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</si>
  <si>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</si>
  <si>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</si>
  <si>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</si>
  <si>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</si>
  <si>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</si>
  <si>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</si>
  <si>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</si>
  <si>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</si>
  <si>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</si>
  <si>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</si>
  <si>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</si>
  <si>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</si>
  <si>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</si>
  <si>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</si>
  <si>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</si>
  <si>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</si>
  <si>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</si>
  <si>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</si>
  <si>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</si>
  <si>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</si>
  <si>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</si>
  <si>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</si>
  <si>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</si>
  <si>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</si>
  <si>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</si>
  <si>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</si>
  <si>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</si>
  <si>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</si>
  <si>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</si>
  <si>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</si>
  <si>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</si>
  <si>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</si>
  <si>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</si>
  <si>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</si>
  <si>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</si>
  <si>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</si>
  <si>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</si>
  <si>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</si>
  <si>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</si>
  <si>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</si>
  <si>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</si>
  <si>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</si>
  <si>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</si>
  <si>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</si>
  <si>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</si>
  <si>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</si>
  <si>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</si>
  <si>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</si>
  <si>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</si>
  <si>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</si>
  <si>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</si>
  <si>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</si>
  <si>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</si>
  <si>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</si>
  <si>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</si>
  <si>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</si>
  <si>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</si>
  <si>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</si>
  <si>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</si>
  <si>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</si>
  <si>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</si>
  <si>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</si>
  <si>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</si>
  <si>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</si>
  <si>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</si>
  <si>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</si>
  <si>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</si>
  <si>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</si>
  <si>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</si>
  <si>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</si>
  <si>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</si>
  <si>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</si>
  <si>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</si>
  <si>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</si>
  <si>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</si>
  <si>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</si>
  <si>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</si>
  <si>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</si>
  <si>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</si>
  <si>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</si>
  <si>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</si>
  <si>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</si>
  <si>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</si>
  <si>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</si>
  <si>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</si>
  <si>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</si>
  <si>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</si>
  <si>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</si>
  <si>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</si>
  <si>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</si>
  <si>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</si>
  <si>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</si>
  <si>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</si>
  <si>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</si>
  <si>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</si>
  <si>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</si>
  <si>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</si>
  <si>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</si>
  <si>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</si>
  <si>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</si>
  <si>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</si>
  <si>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</si>
  <si>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</si>
  <si>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</si>
  <si>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</si>
  <si>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</si>
  <si>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</si>
  <si>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</si>
  <si>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</si>
  <si>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</si>
  <si>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</si>
  <si>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</si>
  <si>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</si>
  <si>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</si>
  <si>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</si>
  <si>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</si>
  <si>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</si>
  <si>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</si>
  <si>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</si>
  <si>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</si>
  <si>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</si>
  <si>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</si>
  <si>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</si>
  <si>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</si>
  <si>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</si>
  <si>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</si>
  <si>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</si>
  <si>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</si>
  <si>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</si>
  <si>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</si>
  <si>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</si>
  <si>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</si>
  <si>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</si>
  <si>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</si>
  <si>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</si>
  <si>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</si>
  <si>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</si>
  <si>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</si>
  <si>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</si>
  <si>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</si>
  <si>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</si>
  <si>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</si>
  <si>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</si>
  <si>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</si>
  <si>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</si>
  <si>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</si>
  <si>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</si>
  <si>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</si>
  <si>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</si>
  <si>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</si>
  <si>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</si>
  <si>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</si>
  <si>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</si>
  <si>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</si>
  <si>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</si>
  <si>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</si>
  <si>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</si>
  <si>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</si>
  <si>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</si>
  <si>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</si>
  <si>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</si>
  <si>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</si>
  <si>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</si>
  <si>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</si>
  <si>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</si>
  <si>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</si>
  <si>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</si>
  <si>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</si>
  <si>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</si>
  <si>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</si>
  <si>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</si>
  <si>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</si>
  <si>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</si>
  <si>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</si>
  <si>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</si>
  <si>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</si>
  <si>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</si>
  <si>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</si>
  <si>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</si>
  <si>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</si>
  <si>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</si>
  <si>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</si>
  <si>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</si>
  <si>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</si>
  <si>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</si>
  <si>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</si>
  <si>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</si>
  <si>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</si>
  <si>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</si>
  <si>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</si>
  <si>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</si>
  <si>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</si>
  <si>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</si>
  <si>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</si>
  <si>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</si>
  <si>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</si>
  <si>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</si>
  <si>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</si>
  <si>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</si>
  <si>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</si>
  <si>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</si>
  <si>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</si>
  <si>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</si>
  <si>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</si>
  <si>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</si>
  <si>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</si>
  <si>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</si>
  <si>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</si>
  <si>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</si>
  <si>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</si>
  <si>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</si>
  <si>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</si>
  <si>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</si>
  <si>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</si>
  <si>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</si>
  <si>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</si>
  <si>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</si>
  <si>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</si>
  <si>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</si>
  <si>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</si>
  <si>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</si>
  <si>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</si>
  <si>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</si>
  <si>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</si>
  <si>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</si>
  <si>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</si>
  <si>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</si>
  <si>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</si>
  <si>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</si>
  <si>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</si>
  <si>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</si>
  <si>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</si>
  <si>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</si>
  <si>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</si>
  <si>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</si>
  <si>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</si>
  <si>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</si>
  <si>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</si>
  <si>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</si>
  <si>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</si>
  <si>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</si>
  <si>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</si>
  <si>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</si>
  <si>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</si>
  <si>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</si>
  <si>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</si>
  <si>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</si>
  <si>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</si>
  <si>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</si>
  <si>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</si>
  <si>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</si>
  <si>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</si>
  <si>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</si>
  <si>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</si>
  <si>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</si>
  <si>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</si>
  <si>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</si>
  <si>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</si>
  <si>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</si>
  <si>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</si>
  <si>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</si>
  <si>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</si>
  <si>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</si>
  <si>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</si>
  <si>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</si>
  <si>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</si>
  <si>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</si>
  <si>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</si>
  <si>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</si>
  <si>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</si>
  <si>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</si>
  <si>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</si>
  <si>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</si>
  <si>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</si>
  <si>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</si>
  <si>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</si>
  <si>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</si>
  <si>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</si>
  <si>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</si>
  <si>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</si>
  <si>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</si>
  <si>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</si>
  <si>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</si>
  <si>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</si>
  <si>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</si>
  <si>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</si>
  <si>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</si>
  <si>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</si>
  <si>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</si>
  <si>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</si>
  <si>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</si>
  <si>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</si>
  <si>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</si>
  <si>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</si>
  <si>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</si>
  <si>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</si>
  <si>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</si>
  <si>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</si>
  <si>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</si>
  <si>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</si>
  <si>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</si>
  <si>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</si>
  <si>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</si>
  <si>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</si>
  <si>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</si>
  <si>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</si>
  <si>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</si>
  <si>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</si>
  <si>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</si>
  <si>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</si>
  <si>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</si>
  <si>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</si>
  <si>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</si>
  <si>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</si>
  <si>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</si>
  <si>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</si>
  <si>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</si>
  <si>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</si>
  <si>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</si>
  <si>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</si>
  <si>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</si>
  <si>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</si>
  <si>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</si>
  <si>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</si>
  <si>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</si>
  <si>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</si>
  <si>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</si>
  <si>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</si>
  <si>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</si>
  <si>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</si>
  <si>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</si>
  <si>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</si>
  <si>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</si>
  <si>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</si>
  <si>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</si>
  <si>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</si>
  <si>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</si>
  <si>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</si>
  <si>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</si>
  <si>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</si>
  <si>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</si>
  <si>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</si>
  <si>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</si>
  <si>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</si>
  <si>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</si>
  <si>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</si>
  <si>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</si>
  <si>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</si>
  <si>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</si>
  <si>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</si>
  <si>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</si>
  <si>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</si>
  <si>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</si>
  <si>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</si>
  <si>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</si>
  <si>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</si>
  <si>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</si>
  <si>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</si>
  <si>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</si>
  <si>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</si>
  <si>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</si>
  <si>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</si>
  <si>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</si>
  <si>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</si>
  <si>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</si>
  <si>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</si>
  <si>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</si>
  <si>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</si>
  <si>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</si>
  <si>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</si>
  <si>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</si>
  <si>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</si>
  <si>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</si>
  <si>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</si>
  <si>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</si>
  <si>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</si>
  <si>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</si>
  <si>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</si>
  <si>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</si>
  <si>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</si>
  <si>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</si>
  <si>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</si>
  <si>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</si>
  <si>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</si>
  <si>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</si>
  <si>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</si>
  <si>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</si>
  <si>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</si>
  <si>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</si>
  <si>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</si>
  <si>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</si>
  <si>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</si>
  <si>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</si>
  <si>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</si>
  <si>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</si>
  <si>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</si>
  <si>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</si>
  <si>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</si>
  <si>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</si>
  <si>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</si>
  <si>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</si>
  <si>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</si>
  <si>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</si>
  <si>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</si>
  <si>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</si>
  <si>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</si>
  <si>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</si>
  <si>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</si>
  <si>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</si>
  <si>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</si>
  <si>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</si>
  <si>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</si>
  <si>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</si>
  <si>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</si>
  <si>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</si>
  <si>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</si>
  <si>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</si>
  <si>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</si>
  <si>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</si>
  <si>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</si>
  <si>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</si>
  <si>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</si>
  <si>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</si>
  <si>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</si>
  <si>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</si>
  <si>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</si>
  <si>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</si>
  <si>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</si>
  <si>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</si>
  <si>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</si>
  <si>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</si>
  <si>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</si>
  <si>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</si>
  <si>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</si>
  <si>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</si>
  <si>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</si>
  <si>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</si>
  <si>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</si>
  <si>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</si>
  <si>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</si>
  <si>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</si>
  <si>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</si>
  <si>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</si>
  <si>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</si>
  <si>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</si>
  <si>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</si>
  <si>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</si>
  <si>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</si>
  <si>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</si>
  <si>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</si>
  <si>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</si>
  <si>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</si>
  <si>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</si>
  <si>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</si>
  <si>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</si>
  <si>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</si>
  <si>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</si>
  <si>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</si>
  <si>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</si>
  <si>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</si>
  <si>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</si>
  <si>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</si>
  <si>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</si>
  <si>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</si>
  <si>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</si>
  <si>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</si>
  <si>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</si>
  <si>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</si>
  <si>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</si>
  <si>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</si>
  <si>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</si>
  <si>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</si>
  <si>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</si>
  <si>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</si>
  <si>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</si>
  <si>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</si>
  <si>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</si>
  <si>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</si>
  <si>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</si>
  <si>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</si>
  <si>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</si>
  <si>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</si>
  <si>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</si>
  <si>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</si>
  <si>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</si>
  <si>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</si>
  <si>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</si>
  <si>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</si>
  <si>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</si>
  <si>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</si>
  <si>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</si>
  <si>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</si>
  <si>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</si>
  <si>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</si>
  <si>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</si>
  <si>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</si>
  <si>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</si>
  <si>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</si>
  <si>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</si>
  <si>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</si>
  <si>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</si>
  <si>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</si>
  <si>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</si>
  <si>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</si>
  <si>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</si>
  <si>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</si>
  <si>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</si>
  <si>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</si>
  <si>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</si>
  <si>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</si>
  <si>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</si>
  <si>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</si>
  <si>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</si>
  <si>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</si>
  <si>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</si>
  <si>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</si>
  <si>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</si>
  <si>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</si>
  <si>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</si>
  <si>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</si>
  <si>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</si>
  <si>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</si>
  <si>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</si>
  <si>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</si>
  <si>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</si>
  <si>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</si>
  <si>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</si>
  <si>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</si>
  <si>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</si>
  <si>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</si>
  <si>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</si>
  <si>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</si>
  <si>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</si>
  <si>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</si>
  <si>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</si>
  <si>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</si>
  <si>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</si>
  <si>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</si>
  <si>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</si>
  <si>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</si>
  <si>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</si>
  <si>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</si>
  <si>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</si>
  <si>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</si>
  <si>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</si>
  <si>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</si>
  <si>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</si>
  <si>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</si>
  <si>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</si>
  <si>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</si>
  <si>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</si>
  <si>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</si>
  <si>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</si>
  <si>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</si>
  <si>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</si>
  <si>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</si>
  <si>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</si>
  <si>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</si>
  <si>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</si>
  <si>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</si>
  <si>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</si>
  <si>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</si>
  <si>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</si>
  <si>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</si>
  <si>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</si>
  <si>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</si>
  <si>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</si>
  <si>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</si>
  <si>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</si>
  <si>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</si>
  <si>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</si>
  <si>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</si>
  <si>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</si>
  <si>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</si>
  <si>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</si>
  <si>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</si>
  <si>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</si>
  <si>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</si>
  <si>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</si>
  <si>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</si>
  <si>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</si>
  <si>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</si>
  <si>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</si>
  <si>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</si>
  <si>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</si>
  <si>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</si>
  <si>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</si>
  <si>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</si>
  <si>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</si>
  <si>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</si>
  <si>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</si>
  <si>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</si>
  <si>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</si>
  <si>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</si>
  <si>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</si>
  <si>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</si>
  <si>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</si>
  <si>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</si>
  <si>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</si>
  <si>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</si>
  <si>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</si>
  <si>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</si>
  <si>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</si>
  <si>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</si>
  <si>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</si>
  <si>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</si>
  <si>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</si>
  <si>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</si>
  <si>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</si>
  <si>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</si>
  <si>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</si>
  <si>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</si>
  <si>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</si>
  <si>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</si>
  <si>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</si>
  <si>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</si>
  <si>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</si>
  <si>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</si>
  <si>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</si>
  <si>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</si>
  <si>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</si>
  <si>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</si>
  <si>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</si>
  <si>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</si>
  <si>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</si>
  <si>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</si>
  <si>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</si>
  <si>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</si>
  <si>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</si>
  <si>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</si>
  <si>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</si>
  <si>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</si>
  <si>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</si>
  <si>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</si>
  <si>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</si>
  <si>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</si>
  <si>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</si>
  <si>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</si>
  <si>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</si>
  <si>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</si>
  <si>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</si>
  <si>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</si>
  <si>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</si>
  <si>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</si>
  <si>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</si>
  <si>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</si>
  <si>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</si>
  <si>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</si>
  <si>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</si>
  <si>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</si>
  <si>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</si>
  <si>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</si>
  <si>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</si>
  <si>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</si>
  <si>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</si>
  <si>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</si>
  <si>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</si>
  <si>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</si>
  <si>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</si>
  <si>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</si>
  <si>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</si>
  <si>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</si>
  <si>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</si>
  <si>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</si>
  <si>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</si>
  <si>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</si>
  <si>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</si>
  <si>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</si>
  <si>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</si>
  <si>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</si>
  <si>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</si>
  <si>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</si>
  <si>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</si>
  <si>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</si>
  <si>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</si>
  <si>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</si>
  <si>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</si>
  <si>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</si>
  <si>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</si>
  <si>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</si>
  <si>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</si>
  <si>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</si>
  <si>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</si>
  <si>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</si>
  <si>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</si>
  <si>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</si>
  <si>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</si>
  <si>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</si>
  <si>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</si>
  <si>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</si>
  <si>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</si>
  <si>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</si>
  <si>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</si>
  <si>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</si>
  <si>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</si>
  <si>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</si>
  <si>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</si>
  <si>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</si>
  <si>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</si>
  <si>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</si>
  <si>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</si>
  <si>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</si>
  <si>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</si>
  <si>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</si>
  <si>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</si>
  <si>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</si>
  <si>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</si>
  <si>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</si>
  <si>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</si>
  <si>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</si>
  <si>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</si>
  <si>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</si>
  <si>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</si>
  <si>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</si>
  <si>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</si>
  <si>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</si>
  <si>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</si>
  <si>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</si>
  <si>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</si>
  <si>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</si>
  <si>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</si>
  <si>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</si>
  <si>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</si>
  <si>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</si>
  <si>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</si>
  <si>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</si>
  <si>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</si>
  <si>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</si>
  <si>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</si>
  <si>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</si>
  <si>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</si>
  <si>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</si>
  <si>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</si>
  <si>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</si>
  <si>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</si>
  <si>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</si>
  <si>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</si>
  <si>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</si>
  <si>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</si>
  <si>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</si>
  <si>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</si>
  <si>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</si>
  <si>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</si>
  <si>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</si>
  <si>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</si>
  <si>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</si>
  <si>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</si>
  <si>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</si>
  <si>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</si>
  <si>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</si>
  <si>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</si>
  <si>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</si>
  <si>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</si>
  <si>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</si>
  <si>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</si>
  <si>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</si>
  <si>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</si>
  <si>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</si>
  <si>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</si>
  <si>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</si>
  <si>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</si>
  <si>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</si>
  <si>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</si>
  <si>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</si>
  <si>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</si>
  <si>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</si>
  <si>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</si>
  <si>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</si>
  <si>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</si>
  <si>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</si>
  <si>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</si>
  <si>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</si>
  <si>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</si>
  <si>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</si>
  <si>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</si>
  <si>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</si>
  <si>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</si>
  <si>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</si>
  <si>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</si>
  <si>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</si>
  <si>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</si>
  <si>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</si>
  <si>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</si>
  <si>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</si>
  <si>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</si>
  <si>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</si>
  <si>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</si>
  <si>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</si>
  <si>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</si>
  <si>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</si>
  <si>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</si>
  <si>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</si>
  <si>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</si>
  <si>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</si>
  <si>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</si>
  <si>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</si>
  <si>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</si>
  <si>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</si>
  <si>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</si>
  <si>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</si>
  <si>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</si>
  <si>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</si>
  <si>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</si>
  <si>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</si>
  <si>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</si>
  <si>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</si>
  <si>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</si>
  <si>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</si>
  <si>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</si>
  <si>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</si>
  <si>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</si>
  <si>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</si>
  <si>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</si>
  <si>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</si>
  <si>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</si>
  <si>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</si>
  <si>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</si>
  <si>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</si>
  <si>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</si>
  <si>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</si>
  <si>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</si>
  <si>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</si>
  <si>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</si>
  <si>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</si>
  <si>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</si>
  <si>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</si>
  <si>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</si>
  <si>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</si>
  <si>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</si>
  <si>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</si>
  <si>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</si>
  <si>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</si>
  <si>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</si>
  <si>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</si>
  <si>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</si>
  <si>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</si>
  <si>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</si>
  <si>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</si>
  <si>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</si>
  <si>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</si>
  <si>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</si>
  <si>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</si>
  <si>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</si>
  <si>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</si>
  <si>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</si>
  <si>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</si>
  <si>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</si>
  <si>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</si>
  <si>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</si>
  <si>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</si>
  <si>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</si>
  <si>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</si>
  <si>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</si>
  <si>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</si>
  <si>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</si>
  <si>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</si>
  <si>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</si>
  <si>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</si>
  <si>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</si>
  <si>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</si>
  <si>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</si>
  <si>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</si>
  <si>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</si>
  <si>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</si>
  <si>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</si>
  <si>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</si>
  <si>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</si>
  <si>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</si>
  <si>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</si>
  <si>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</si>
  <si>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</si>
  <si>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</si>
  <si>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</si>
  <si>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</si>
  <si>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</si>
  <si>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</si>
  <si>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</si>
  <si>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</si>
  <si>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</si>
  <si>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</si>
  <si>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</si>
  <si>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</si>
  <si>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</si>
  <si>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</si>
  <si>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</si>
  <si>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</si>
  <si>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</si>
  <si>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</si>
  <si>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</si>
  <si>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</si>
  <si>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</si>
  <si>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</si>
  <si>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</si>
  <si>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</si>
  <si>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</si>
  <si>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</si>
  <si>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</si>
  <si>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</si>
  <si>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</si>
  <si>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</si>
  <si>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</si>
  <si>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</si>
  <si>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</si>
  <si>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</si>
  <si>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</si>
  <si>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</si>
  <si>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</si>
  <si>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</si>
  <si>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</si>
  <si>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</si>
  <si>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</si>
  <si>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</si>
  <si>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</si>
  <si>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</si>
  <si>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</si>
  <si>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</si>
  <si>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</si>
  <si>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</si>
  <si>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</si>
  <si>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</si>
  <si>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</si>
  <si>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</si>
  <si>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</si>
  <si>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</si>
  <si>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</si>
  <si>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</si>
  <si>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</si>
  <si>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</si>
  <si>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</si>
  <si>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</si>
  <si>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</si>
  <si>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</si>
  <si>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</si>
  <si>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</si>
  <si>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</si>
  <si>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</si>
  <si>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</si>
  <si>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</si>
  <si>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</si>
  <si>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</si>
  <si>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</si>
  <si>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</si>
  <si>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</si>
  <si>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</si>
  <si>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</si>
  <si>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</si>
  <si>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</si>
  <si>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</si>
  <si>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</si>
  <si>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</si>
  <si>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</si>
  <si>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</si>
  <si>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</si>
  <si>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</si>
  <si>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</si>
  <si>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</si>
  <si>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</si>
  <si>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</si>
  <si>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</si>
  <si>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</si>
  <si>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</si>
  <si>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</si>
  <si>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</si>
  <si>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</si>
  <si>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</si>
  <si>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</si>
  <si>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</si>
  <si>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</si>
  <si>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</si>
  <si>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</si>
  <si>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</si>
  <si>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</si>
  <si>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</si>
  <si>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</si>
  <si>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</si>
  <si>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</si>
  <si>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</si>
  <si>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</si>
  <si>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</si>
  <si>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</si>
  <si>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</si>
  <si>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</si>
  <si>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</si>
  <si>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</si>
  <si>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</si>
  <si>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</si>
  <si>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</si>
  <si>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</si>
  <si>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</si>
  <si>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</si>
  <si>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</si>
  <si>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</si>
  <si>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</si>
  <si>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</si>
  <si>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</si>
  <si>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</si>
  <si>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</si>
  <si>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</si>
  <si>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</si>
  <si>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</si>
  <si>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</si>
  <si>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</si>
  <si>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</si>
  <si>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</si>
  <si>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</si>
  <si>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</si>
  <si>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</si>
  <si>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</si>
  <si>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</si>
  <si>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</si>
  <si>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</si>
  <si>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</si>
  <si>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</si>
  <si>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</si>
  <si>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</si>
  <si>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</si>
  <si>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</si>
  <si>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</si>
  <si>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</si>
  <si>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</si>
  <si>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</si>
  <si>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</si>
  <si>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</si>
  <si>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</si>
  <si>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</si>
  <si>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</si>
  <si>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</si>
  <si>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</si>
  <si>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</si>
  <si>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</si>
  <si>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</si>
  <si>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</si>
  <si>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</si>
  <si>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</si>
  <si>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</si>
  <si>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</si>
  <si>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</si>
  <si>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</si>
  <si>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</si>
  <si>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</si>
  <si>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</si>
  <si>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</si>
  <si>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</si>
  <si>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</si>
  <si>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</si>
  <si>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</si>
  <si>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</si>
  <si>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</si>
  <si>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</si>
  <si>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</si>
  <si>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</si>
  <si>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</si>
  <si>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</si>
  <si>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</si>
  <si>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</si>
  <si>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</si>
  <si>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</si>
  <si>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</si>
  <si>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</si>
  <si>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</si>
  <si>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</si>
  <si>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</si>
  <si>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</si>
  <si>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</si>
  <si>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</si>
  <si>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</si>
  <si>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</si>
  <si>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</si>
  <si>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</si>
  <si>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</si>
  <si>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</si>
  <si>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</si>
  <si>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</si>
  <si>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</si>
  <si>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</si>
  <si>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</si>
  <si>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</si>
  <si>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</si>
  <si>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</si>
  <si>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</si>
  <si>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</si>
  <si>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</si>
  <si>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</si>
  <si>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</si>
  <si>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</si>
  <si>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</si>
  <si>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</si>
  <si>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</si>
  <si>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</si>
  <si>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</si>
  <si>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</si>
  <si>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</si>
  <si>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</si>
  <si>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</si>
  <si>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</si>
  <si>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</si>
  <si>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</si>
  <si>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</si>
  <si>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</si>
  <si>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</si>
  <si>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</si>
  <si>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</si>
  <si>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</si>
  <si>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</si>
  <si>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</si>
  <si>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</si>
  <si>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</si>
  <si>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</si>
  <si>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</si>
  <si>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</si>
  <si>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</si>
  <si>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</si>
  <si>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</si>
  <si>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</si>
  <si>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</si>
  <si>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</si>
  <si>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</si>
  <si>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</si>
  <si>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</si>
  <si>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</si>
  <si>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</si>
  <si>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</si>
  <si>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</si>
  <si>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</si>
  <si>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</si>
  <si>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</si>
  <si>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</si>
  <si>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</si>
  <si>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</si>
  <si>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</si>
  <si>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</si>
  <si>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</si>
  <si>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</si>
  <si>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</si>
  <si>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</si>
  <si>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</si>
  <si>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</si>
  <si>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</si>
  <si>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</si>
  <si>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</si>
  <si>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</si>
  <si>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</si>
  <si>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</si>
  <si>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</si>
  <si>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</si>
  <si>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</si>
  <si>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</si>
  <si>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</si>
  <si>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</si>
  <si>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</si>
  <si>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</si>
  <si>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</si>
  <si>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</si>
  <si>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</si>
  <si>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</si>
  <si>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</si>
  <si>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</si>
  <si>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</si>
  <si>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</si>
  <si>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</si>
  <si>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</si>
  <si>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</si>
  <si>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</si>
  <si>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</si>
  <si>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</si>
  <si>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</si>
  <si>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</si>
  <si>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</si>
  <si>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</si>
  <si>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</si>
  <si>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</si>
  <si>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</si>
  <si>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</si>
  <si>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</si>
  <si>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</si>
  <si>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</si>
  <si>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</si>
  <si>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</si>
  <si>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</si>
  <si>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</si>
  <si>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</si>
  <si>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</si>
  <si>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</si>
  <si>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</si>
  <si>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</si>
  <si>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</si>
  <si>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</si>
  <si>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</si>
  <si>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</si>
  <si>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</si>
  <si>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</si>
  <si>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</si>
  <si>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</si>
  <si>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</si>
  <si>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</si>
  <si>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</si>
  <si>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</si>
  <si>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</si>
  <si>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</si>
  <si>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</si>
  <si>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</si>
  <si>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</si>
  <si>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</si>
  <si>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</si>
  <si>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</si>
  <si>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</si>
  <si>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</si>
  <si>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</si>
  <si>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</si>
  <si>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</si>
  <si>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</si>
  <si>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</si>
  <si>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</si>
  <si>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</si>
  <si>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</si>
  <si>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</si>
  <si>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</si>
  <si>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</si>
  <si>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</si>
  <si>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</si>
  <si>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</si>
  <si>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</si>
  <si>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</si>
  <si>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</si>
  <si>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</si>
  <si>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</si>
  <si>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</si>
  <si>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</si>
  <si>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</si>
  <si>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</si>
  <si>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</si>
  <si>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</si>
  <si>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</si>
  <si>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</si>
  <si>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</si>
  <si>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</si>
  <si>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</si>
  <si>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</si>
  <si>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</si>
  <si>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</si>
  <si>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</si>
  <si>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</si>
  <si>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</si>
  <si>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</si>
  <si>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</si>
  <si>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</si>
  <si>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</si>
  <si>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</si>
  <si>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</si>
  <si>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</si>
  <si>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</si>
  <si>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</si>
  <si>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</si>
  <si>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</si>
  <si>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</si>
  <si>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</si>
  <si>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</si>
  <si>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</si>
  <si>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</si>
  <si>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</si>
  <si>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</si>
  <si>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</si>
  <si>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</si>
  <si>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</si>
  <si>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</si>
  <si>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</si>
  <si>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</si>
  <si>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</si>
  <si>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</si>
  <si>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</si>
  <si>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</si>
  <si>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</si>
  <si>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</si>
  <si>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</si>
  <si>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</si>
  <si>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</si>
  <si>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</si>
  <si>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</si>
  <si>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</si>
  <si>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</si>
  <si>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</si>
  <si>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</si>
  <si>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</si>
  <si>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</si>
  <si>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</si>
  <si>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</si>
  <si>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</si>
  <si>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</si>
  <si>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</si>
  <si>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</si>
  <si>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</si>
  <si>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</si>
  <si>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</si>
  <si>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</si>
  <si>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</si>
  <si>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</si>
  <si>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</si>
  <si>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</si>
  <si>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</si>
  <si>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</si>
  <si>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</si>
  <si>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</si>
  <si>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</si>
  <si>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</si>
  <si>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</si>
  <si>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</si>
  <si>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</si>
  <si>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</si>
  <si>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</si>
  <si>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</si>
  <si>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</si>
  <si>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</si>
  <si>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</si>
  <si>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</si>
  <si>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</si>
  <si>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</si>
  <si>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</si>
  <si>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</si>
  <si>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</si>
  <si>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</si>
  <si>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</si>
  <si>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</si>
  <si>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</si>
  <si>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</si>
  <si>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</si>
  <si>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</si>
  <si>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</si>
  <si>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</si>
  <si>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</si>
  <si>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</si>
  <si>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</si>
  <si>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</si>
  <si>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</si>
  <si>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</si>
  <si>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</si>
  <si>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</si>
  <si>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</si>
  <si>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</si>
  <si>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</si>
  <si>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</si>
  <si>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</si>
  <si>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</si>
  <si>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</si>
  <si>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</si>
  <si>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</si>
  <si>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</si>
  <si>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</si>
  <si>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</si>
  <si>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</si>
  <si>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</si>
  <si>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</si>
  <si>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</si>
  <si>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</si>
  <si>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</si>
  <si>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</si>
  <si>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</si>
  <si>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</si>
  <si>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</si>
  <si>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</si>
  <si>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</si>
  <si>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</si>
  <si>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</si>
  <si>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</si>
  <si>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</si>
  <si>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</si>
  <si>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</si>
  <si>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</si>
  <si>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</si>
  <si>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</si>
  <si>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</si>
  <si>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</si>
  <si>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</si>
  <si>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</si>
  <si>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</si>
  <si>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</si>
  <si>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</si>
  <si>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</si>
  <si>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</si>
  <si>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</si>
  <si>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</si>
  <si>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</si>
  <si>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</si>
  <si>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</si>
  <si>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</si>
  <si>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</si>
  <si>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</si>
  <si>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</si>
  <si>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</si>
  <si>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</si>
  <si>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</si>
  <si>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</si>
  <si>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</si>
  <si>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</si>
  <si>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</si>
  <si>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</si>
  <si>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</si>
  <si>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</si>
  <si>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</si>
  <si>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</si>
  <si>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</si>
  <si>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</si>
  <si>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</si>
  <si>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</si>
  <si>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</si>
  <si>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</si>
  <si>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</si>
  <si>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</si>
  <si>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</si>
  <si>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</si>
  <si>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</si>
  <si>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</si>
  <si>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</si>
  <si>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</si>
  <si>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</si>
  <si>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</si>
  <si>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</si>
  <si>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</si>
  <si>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</si>
  <si>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</si>
  <si>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</si>
  <si>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</si>
  <si>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</si>
  <si>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</si>
  <si>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</si>
  <si>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</si>
  <si>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</si>
  <si>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</si>
  <si>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</si>
  <si>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</si>
  <si>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</si>
  <si>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</si>
  <si>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</si>
  <si>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</si>
  <si>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</si>
  <si>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</si>
  <si>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</si>
  <si>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</si>
  <si>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</si>
  <si>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</si>
  <si>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</si>
  <si>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</si>
  <si>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</si>
  <si>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</si>
  <si>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</si>
  <si>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</si>
  <si>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</si>
  <si>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</si>
  <si>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</si>
  <si>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</si>
  <si>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</si>
  <si>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</si>
  <si>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</si>
  <si>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</si>
  <si>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</si>
  <si>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</si>
  <si>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</si>
  <si>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</si>
  <si>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</si>
  <si>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</si>
  <si>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</si>
  <si>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</si>
  <si>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</si>
  <si>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</si>
  <si>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</si>
  <si>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</si>
  <si>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</si>
  <si>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</si>
  <si>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</si>
  <si>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</si>
  <si>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</si>
  <si>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</si>
  <si>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</si>
  <si>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</si>
  <si>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</si>
  <si>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</si>
  <si>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</si>
  <si>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</si>
  <si>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</si>
  <si>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</si>
  <si>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</si>
  <si>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</si>
  <si>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</si>
  <si>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</si>
  <si>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</si>
  <si>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</si>
  <si>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</si>
  <si>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</si>
  <si>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</si>
  <si>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</si>
  <si>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</si>
  <si>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</si>
  <si>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</si>
  <si>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</si>
  <si>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</si>
  <si>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</si>
  <si>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</si>
  <si>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</si>
  <si>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</si>
  <si>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</si>
  <si>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</si>
  <si>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</si>
  <si>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</si>
  <si>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</si>
  <si>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</si>
  <si>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</si>
  <si>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</si>
  <si>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</si>
  <si>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</si>
  <si>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</si>
  <si>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</si>
  <si>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</si>
  <si>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</si>
  <si>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</si>
  <si>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</si>
  <si>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</si>
  <si>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</si>
  <si>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</si>
  <si>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</si>
  <si>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</si>
  <si>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</si>
  <si>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</si>
  <si>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</si>
  <si>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</si>
  <si>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</si>
  <si>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</si>
  <si>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</si>
  <si>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</si>
  <si>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</si>
  <si>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</si>
  <si>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</si>
  <si>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</si>
  <si>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</si>
  <si>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</si>
  <si>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</si>
  <si>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</si>
  <si>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</si>
  <si>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</si>
  <si>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</si>
  <si>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</si>
  <si>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</si>
  <si>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</si>
  <si>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</si>
  <si>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</si>
  <si>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</si>
  <si>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</si>
  <si>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</si>
  <si>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</si>
  <si>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</si>
  <si>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</si>
  <si>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</si>
  <si>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</si>
  <si>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</si>
  <si>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</si>
  <si>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</si>
  <si>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</si>
  <si>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</si>
  <si>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</si>
  <si>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</si>
  <si>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</si>
  <si>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</si>
  <si>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</si>
  <si>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</si>
  <si>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</si>
  <si>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</si>
  <si>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</si>
  <si>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</si>
  <si>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</si>
  <si>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</si>
  <si>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</si>
  <si>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</si>
  <si>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</si>
  <si>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</si>
  <si>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</si>
  <si>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</si>
  <si>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</si>
  <si>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</si>
  <si>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</si>
  <si>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</si>
  <si>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</si>
  <si>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</si>
  <si>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</si>
  <si>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</si>
  <si>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</si>
  <si>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</si>
  <si>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</si>
  <si>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</si>
  <si>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</si>
  <si>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</si>
  <si>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</si>
  <si>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</si>
  <si>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</si>
  <si>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</si>
  <si>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</si>
  <si>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</si>
  <si>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</si>
  <si>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</si>
  <si>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</si>
  <si>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</si>
  <si>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</si>
  <si>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</si>
  <si>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</si>
  <si>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</si>
  <si>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</si>
  <si>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</si>
  <si>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</si>
  <si>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</si>
  <si>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</si>
  <si>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</si>
  <si>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</si>
  <si>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</si>
  <si>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</si>
  <si>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</si>
  <si>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</si>
  <si>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</si>
  <si>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</si>
  <si>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</si>
  <si>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</si>
  <si>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</si>
  <si>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</si>
  <si>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</si>
  <si>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</si>
  <si>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</si>
  <si>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</si>
  <si>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</si>
  <si>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</si>
  <si>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</si>
  <si>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</si>
  <si>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</si>
  <si>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</si>
  <si>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</si>
  <si>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</si>
  <si>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</si>
  <si>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</si>
  <si>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</si>
  <si>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</si>
  <si>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</si>
  <si>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</si>
  <si>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</si>
  <si>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</si>
  <si>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</si>
  <si>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</si>
  <si>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</si>
  <si>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</si>
  <si>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</si>
  <si>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</si>
  <si>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</si>
  <si>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</si>
  <si>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</si>
  <si>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</si>
  <si>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</si>
  <si>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</si>
  <si>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</si>
  <si>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</si>
  <si>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</si>
  <si>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</si>
  <si>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</si>
  <si>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</si>
  <si>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</si>
  <si>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</si>
  <si>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</si>
  <si>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</si>
  <si>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</si>
  <si>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</si>
  <si>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</si>
  <si>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</si>
  <si>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</si>
  <si>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</si>
  <si>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</si>
  <si>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</si>
  <si>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</si>
  <si>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</si>
  <si>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</si>
  <si>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</si>
  <si>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</si>
  <si>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</si>
  <si>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</si>
  <si>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</si>
  <si>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</si>
  <si>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</si>
  <si>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</si>
  <si>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</si>
  <si>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</si>
  <si>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</si>
  <si>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</si>
  <si>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</si>
  <si>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</si>
  <si>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</si>
  <si>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</si>
  <si>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</si>
  <si>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</si>
  <si>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</si>
  <si>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</si>
  <si>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</si>
  <si>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</si>
  <si>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</si>
  <si>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</si>
  <si>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</si>
  <si>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</si>
  <si>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</si>
  <si>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</si>
  <si>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</si>
  <si>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</si>
  <si>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</si>
  <si>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</si>
  <si>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</si>
  <si>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</si>
  <si>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</si>
  <si>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</si>
  <si>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</si>
  <si>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</si>
  <si>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</si>
  <si>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</si>
  <si>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</si>
  <si>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</si>
  <si>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</si>
  <si>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</si>
  <si>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</si>
  <si>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</si>
  <si>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</si>
  <si>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</si>
  <si>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</si>
  <si>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</si>
  <si>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</si>
  <si>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</si>
  <si>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</si>
  <si>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</si>
  <si>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</si>
  <si>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</si>
  <si>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</si>
  <si>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</si>
  <si>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</si>
  <si>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</si>
  <si>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</si>
  <si>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</si>
  <si>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</si>
  <si>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</si>
  <si>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</si>
  <si>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</si>
  <si>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</si>
  <si>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</si>
  <si>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</si>
  <si>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</si>
  <si>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</si>
  <si>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</si>
  <si>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</si>
  <si>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</si>
  <si>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</si>
  <si>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</si>
  <si>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</si>
  <si>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</si>
  <si>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</si>
  <si>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</si>
  <si>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</si>
  <si>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</si>
  <si>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</si>
  <si>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</si>
  <si>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</si>
  <si>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</si>
  <si>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</si>
  <si>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</si>
  <si>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</si>
  <si>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</si>
  <si>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</si>
  <si>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</si>
  <si>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</si>
  <si>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</si>
  <si>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</si>
  <si>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</si>
  <si>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</si>
  <si>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</si>
  <si>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</si>
  <si>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</si>
  <si>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</si>
  <si>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</si>
  <si>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</si>
  <si>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</si>
  <si>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</si>
  <si>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</si>
  <si>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</si>
  <si>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</si>
  <si>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</si>
  <si>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</si>
  <si>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</si>
  <si>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</si>
  <si>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</si>
  <si>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</si>
  <si>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</si>
  <si>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</si>
  <si>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</si>
  <si>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</si>
  <si>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</si>
  <si>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</si>
  <si>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</si>
  <si>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</si>
  <si>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</si>
  <si>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</si>
  <si>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</si>
  <si>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</si>
  <si>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</si>
  <si>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</si>
  <si>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</si>
  <si>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</si>
  <si>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</si>
  <si>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</si>
  <si>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</si>
  <si>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</si>
  <si>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</si>
  <si>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</si>
  <si>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</si>
  <si>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</si>
  <si>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</si>
  <si>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</si>
  <si>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</si>
  <si>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</si>
  <si>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</si>
  <si>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</si>
  <si>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</si>
  <si>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</si>
  <si>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</si>
  <si>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</si>
  <si>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</si>
  <si>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</si>
  <si>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</si>
  <si>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</si>
  <si>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</si>
  <si>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</si>
  <si>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</si>
  <si>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</si>
  <si>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</si>
  <si>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</si>
  <si>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</si>
  <si>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</si>
  <si>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</si>
  <si>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</si>
  <si>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</si>
  <si>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</si>
  <si>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</si>
  <si>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</si>
  <si>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</si>
  <si>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</si>
  <si>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</si>
  <si>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</si>
  <si>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</si>
  <si>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</si>
  <si>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</si>
  <si>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</si>
  <si>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</si>
  <si>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</si>
  <si>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</si>
  <si>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</si>
  <si>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</si>
  <si>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</si>
  <si>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</si>
  <si>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</si>
  <si>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</si>
  <si>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</si>
  <si>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</si>
  <si>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</si>
  <si>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</si>
  <si>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</si>
  <si>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</si>
  <si>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</si>
  <si>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</si>
  <si>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</si>
  <si>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</si>
  <si>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</si>
  <si>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</si>
  <si>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</si>
  <si>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</si>
  <si>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</si>
  <si>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</si>
  <si>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</si>
  <si>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</si>
  <si>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</si>
  <si>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</si>
  <si>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</si>
  <si>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</si>
  <si>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</si>
  <si>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</si>
  <si>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</si>
  <si>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</si>
  <si>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</si>
  <si>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</si>
  <si>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</si>
  <si>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</si>
  <si>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</si>
  <si>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</si>
  <si>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</si>
  <si>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</si>
  <si>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</si>
  <si>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</si>
  <si>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</si>
  <si>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</si>
  <si>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</si>
  <si>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</si>
  <si>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</si>
  <si>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</si>
  <si>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</si>
  <si>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</si>
  <si>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</si>
  <si>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</si>
  <si>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</si>
  <si>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</si>
  <si>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</si>
  <si>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</si>
  <si>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</si>
  <si>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</si>
  <si>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</si>
  <si>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</si>
  <si>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</si>
  <si>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</si>
  <si>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</si>
  <si>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</si>
  <si>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</si>
  <si>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</si>
  <si>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</si>
  <si>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</si>
  <si>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</si>
  <si>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</si>
  <si>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</si>
  <si>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</si>
  <si>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</si>
  <si>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</si>
  <si>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</si>
  <si>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</si>
  <si>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</si>
  <si>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</si>
  <si>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</si>
  <si>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</si>
  <si>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</si>
  <si>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</si>
  <si>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</si>
  <si>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</si>
  <si>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</si>
  <si>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</si>
  <si>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</si>
  <si>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</si>
  <si>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</si>
  <si>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</si>
  <si>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</si>
  <si>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</si>
  <si>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</si>
  <si>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</si>
  <si>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</si>
  <si>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</si>
  <si>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</si>
  <si>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</si>
  <si>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</si>
  <si>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</si>
  <si>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</si>
  <si>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</si>
  <si>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</si>
  <si>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</si>
  <si>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</si>
  <si>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</si>
  <si>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</si>
  <si>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</si>
  <si>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</si>
  <si>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</si>
  <si>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</si>
  <si>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</si>
  <si>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</si>
  <si>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</si>
  <si>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</si>
  <si>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</si>
  <si>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</si>
  <si>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</si>
  <si>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</si>
  <si>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</si>
  <si>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</si>
  <si>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</si>
  <si>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</si>
  <si>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</si>
  <si>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</si>
  <si>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</si>
  <si>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</si>
  <si>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</si>
  <si>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</si>
  <si>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</si>
  <si>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</si>
  <si>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</si>
  <si>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</si>
  <si>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</si>
  <si>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</si>
  <si>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</si>
  <si>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</si>
  <si>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</si>
  <si>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</si>
  <si>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</si>
  <si>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</si>
  <si>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</si>
  <si>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</si>
  <si>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</si>
  <si>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</si>
  <si>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</si>
  <si>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</si>
  <si>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</si>
  <si>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</si>
  <si>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</si>
  <si>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</si>
  <si>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</si>
  <si>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</si>
  <si>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</si>
  <si>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</si>
  <si>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</si>
  <si>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</si>
  <si>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</si>
  <si>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</si>
  <si>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</si>
  <si>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</si>
  <si>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</si>
  <si>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</si>
  <si>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</si>
  <si>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</si>
  <si>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</si>
  <si>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</si>
  <si>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</si>
  <si>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</si>
  <si>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</si>
  <si>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</si>
  <si>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</si>
  <si>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</si>
  <si>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</si>
  <si>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</si>
  <si>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</si>
  <si>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</si>
  <si>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</si>
  <si>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</si>
  <si>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</si>
  <si>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</si>
  <si>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</si>
  <si>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</si>
  <si>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</si>
  <si>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</si>
  <si>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</si>
  <si>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</si>
  <si>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</si>
  <si>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</si>
  <si>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</si>
  <si>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</si>
  <si>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</si>
  <si>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</si>
  <si>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</si>
  <si>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</si>
  <si>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</si>
  <si>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</si>
  <si>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</si>
  <si>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</si>
  <si>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</si>
  <si>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</si>
  <si>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</si>
  <si>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</si>
  <si>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</si>
  <si>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</si>
  <si>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</si>
  <si>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</si>
  <si>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</si>
  <si>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</si>
  <si>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</si>
  <si>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</si>
  <si>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</si>
  <si>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</si>
  <si>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</si>
  <si>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</si>
  <si>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</si>
  <si>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</si>
  <si>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</si>
  <si>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</si>
  <si>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</si>
  <si>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</si>
  <si>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</si>
  <si>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</si>
  <si>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</si>
  <si>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</si>
  <si>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</si>
  <si>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</si>
  <si>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</si>
  <si>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</si>
  <si>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</si>
  <si>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</si>
  <si>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</si>
  <si>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</si>
  <si>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</si>
  <si>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</si>
  <si>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</si>
  <si>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</si>
  <si>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</si>
  <si>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</si>
  <si>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</si>
  <si>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</si>
  <si>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</si>
  <si>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</si>
  <si>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</si>
  <si>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</si>
  <si>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</si>
  <si>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</si>
  <si>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</si>
  <si>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</si>
  <si>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</si>
  <si>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</si>
  <si>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</si>
  <si>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</si>
  <si>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</si>
  <si>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</si>
  <si>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</si>
  <si>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</si>
  <si>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</si>
  <si>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</si>
  <si>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</si>
  <si>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</si>
  <si>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</si>
  <si>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</si>
  <si>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</si>
  <si>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</si>
  <si>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</si>
  <si>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</si>
  <si>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</si>
  <si>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</si>
  <si>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</si>
  <si>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</si>
  <si>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</si>
  <si>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</si>
  <si>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</si>
  <si>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</si>
  <si>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</si>
  <si>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</si>
  <si>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</si>
  <si>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</si>
  <si>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</si>
  <si>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</si>
  <si>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</si>
  <si>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</si>
  <si>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</si>
  <si>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</si>
  <si>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</si>
  <si>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</si>
  <si>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</si>
  <si>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</si>
  <si>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</si>
  <si>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</si>
  <si>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</si>
  <si>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</si>
  <si>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</si>
  <si>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</si>
  <si>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</si>
  <si>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</si>
  <si>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</si>
  <si>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</si>
  <si>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</si>
  <si>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</si>
  <si>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</si>
  <si>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</si>
  <si>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</si>
  <si>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</si>
  <si>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</si>
  <si>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</si>
  <si>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</si>
  <si>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</si>
  <si>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</si>
  <si>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</si>
  <si>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</si>
  <si>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</si>
  <si>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</si>
  <si>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</si>
  <si>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</si>
  <si>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</si>
  <si>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</si>
  <si>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</si>
  <si>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</si>
  <si>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</si>
  <si>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</si>
  <si>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</si>
  <si>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</si>
  <si>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</si>
  <si>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</si>
  <si>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</si>
  <si>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</si>
  <si>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</si>
  <si>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</si>
  <si>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</si>
  <si>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</si>
  <si>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</si>
  <si>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</si>
  <si>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</si>
  <si>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</si>
  <si>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</si>
  <si>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</si>
  <si>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</si>
  <si>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</si>
  <si>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</si>
  <si>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</si>
  <si>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</si>
  <si>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</si>
  <si>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</si>
  <si>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</si>
  <si>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</si>
  <si>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</si>
  <si>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</si>
  <si>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</si>
  <si>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</si>
  <si>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</si>
  <si>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</si>
  <si>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</si>
  <si>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</si>
  <si>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</si>
  <si>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</si>
  <si>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</si>
  <si>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</si>
  <si>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</si>
  <si>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</si>
  <si>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</si>
  <si>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</si>
  <si>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</si>
  <si>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</si>
  <si>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</si>
  <si>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</si>
  <si>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</si>
  <si>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</si>
  <si>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</si>
  <si>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</si>
  <si>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</si>
  <si>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</si>
  <si>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</si>
  <si>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</si>
  <si>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</si>
  <si>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</si>
  <si>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</si>
  <si>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</si>
  <si>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</si>
  <si>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</si>
  <si>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</si>
  <si>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</si>
  <si>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</si>
  <si>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</si>
  <si>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</si>
  <si>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</si>
  <si>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</si>
  <si>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</si>
  <si>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</si>
  <si>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</si>
  <si>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</si>
  <si>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</si>
  <si>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</si>
  <si>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</si>
  <si>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</si>
  <si>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</si>
  <si>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</si>
  <si>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</si>
  <si>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</si>
  <si>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</si>
  <si>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</si>
  <si>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</si>
  <si>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</si>
  <si>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</si>
  <si>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</si>
  <si>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</si>
  <si>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</si>
  <si>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</si>
  <si>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</si>
  <si>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</si>
  <si>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</si>
  <si>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</si>
  <si>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</si>
  <si>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</si>
  <si>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</si>
  <si>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</si>
  <si>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</si>
  <si>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</si>
  <si>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</si>
  <si>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</si>
  <si>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</si>
  <si>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</si>
  <si>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</si>
  <si>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</si>
  <si>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</si>
  <si>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</si>
  <si>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</si>
  <si>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</si>
  <si>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</si>
  <si>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</si>
  <si>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</si>
  <si>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</si>
  <si>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</si>
  <si>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</si>
  <si>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</si>
  <si>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</si>
  <si>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</si>
  <si>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</si>
  <si>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</si>
  <si>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</si>
  <si>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</si>
  <si>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</si>
  <si>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</si>
  <si>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</si>
  <si>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</si>
  <si>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</si>
  <si>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</si>
  <si>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</si>
  <si>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</si>
  <si>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</si>
  <si>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</si>
  <si>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</si>
  <si>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</si>
  <si>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</si>
  <si>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</si>
  <si>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</si>
  <si>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</si>
  <si>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</si>
  <si>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</si>
  <si>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</si>
  <si>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</si>
  <si>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</si>
  <si>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</si>
  <si>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</si>
  <si>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</si>
  <si>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</si>
  <si>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</si>
  <si>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</si>
  <si>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</si>
  <si>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</si>
  <si>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</si>
  <si>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</si>
  <si>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</si>
  <si>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</si>
  <si>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</si>
  <si>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</si>
  <si>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</si>
  <si>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</si>
  <si>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</si>
  <si>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</si>
  <si>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</si>
  <si>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</si>
  <si>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</si>
  <si>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</si>
  <si>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</si>
  <si>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</si>
  <si>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</si>
  <si>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</si>
  <si>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</si>
  <si>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</si>
  <si>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</si>
  <si>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</si>
  <si>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</si>
  <si>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</si>
  <si>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</si>
  <si>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</si>
  <si>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</si>
  <si>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</si>
  <si>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</si>
  <si>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</si>
  <si>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</si>
  <si>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</si>
  <si>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</si>
  <si>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</si>
  <si>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</si>
  <si>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</si>
  <si>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</si>
  <si>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</si>
  <si>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</si>
  <si>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</si>
  <si>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</si>
  <si>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</si>
  <si>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</si>
  <si>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</si>
  <si>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</si>
  <si>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</si>
  <si>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</si>
  <si>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</si>
  <si>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</si>
  <si>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</si>
  <si>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</si>
  <si>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</si>
  <si>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</si>
  <si>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</si>
  <si>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</si>
  <si>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</si>
  <si>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</si>
  <si>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</si>
  <si>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</si>
  <si>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</si>
  <si>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</si>
  <si>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</si>
  <si>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</si>
  <si>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</si>
  <si>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</si>
  <si>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</si>
  <si>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</si>
  <si>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</si>
  <si>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</si>
  <si>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</si>
  <si>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</si>
  <si>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</si>
  <si>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</si>
  <si>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</si>
  <si>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</si>
  <si>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</si>
  <si>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</si>
  <si>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</si>
  <si>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</si>
  <si>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</si>
  <si>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</si>
  <si>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</si>
  <si>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</si>
  <si>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</si>
  <si>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</si>
  <si>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</si>
  <si>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</si>
  <si>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</si>
  <si>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</si>
  <si>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</si>
  <si>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</si>
  <si>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</si>
  <si>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</si>
  <si>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</si>
  <si>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</si>
  <si>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</si>
  <si>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</si>
  <si>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</si>
  <si>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</si>
  <si>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</si>
  <si>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</si>
  <si>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</si>
  <si>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</si>
  <si>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</si>
  <si>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</si>
  <si>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</si>
  <si>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</si>
  <si>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</si>
  <si>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</si>
  <si>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</si>
  <si>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</si>
  <si>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</si>
  <si>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</si>
  <si>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</si>
  <si>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</si>
  <si>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</si>
  <si>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</si>
  <si>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</si>
  <si>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</si>
  <si>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</si>
  <si>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</si>
  <si>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</si>
  <si>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</si>
  <si>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</si>
  <si>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</si>
  <si>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</si>
  <si>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</si>
  <si>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</si>
  <si>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</si>
  <si>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</si>
  <si>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</si>
  <si>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</si>
  <si>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</si>
  <si>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</si>
  <si>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</si>
  <si>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</si>
  <si>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</si>
  <si>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</si>
  <si>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</si>
  <si>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</si>
  <si>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</si>
  <si>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</si>
  <si>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</si>
  <si>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</si>
  <si>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</si>
  <si>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</si>
  <si>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</si>
  <si>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</si>
  <si>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</si>
  <si>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</si>
  <si>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</si>
  <si>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</si>
  <si>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</si>
  <si>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</si>
  <si>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</si>
  <si>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</si>
  <si>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</si>
  <si>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</si>
  <si>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</si>
  <si>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</si>
  <si>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</si>
  <si>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</si>
  <si>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</si>
  <si>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</si>
  <si>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</si>
  <si>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</si>
  <si>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</si>
  <si>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</si>
  <si>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</si>
  <si>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</si>
  <si>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</si>
  <si>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</si>
  <si>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</si>
  <si>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</si>
  <si>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</si>
  <si>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</si>
  <si>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</si>
  <si>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</si>
  <si>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</si>
  <si>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</si>
  <si>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</si>
  <si>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</si>
  <si>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</si>
  <si>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</si>
  <si>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</si>
  <si>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</si>
  <si>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</si>
  <si>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</si>
  <si>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</si>
  <si>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</si>
  <si>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</si>
  <si>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</si>
  <si>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</si>
  <si>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</si>
  <si>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</si>
  <si>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</si>
  <si>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</si>
  <si>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</si>
  <si>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</si>
  <si>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</si>
  <si>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</si>
  <si>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</si>
  <si>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</si>
  <si>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</si>
  <si>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</si>
  <si>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</si>
  <si>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</si>
  <si>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</si>
  <si>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</si>
  <si>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</si>
  <si>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</si>
  <si>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</si>
  <si>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</si>
  <si>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</si>
  <si>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</si>
  <si>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</si>
  <si>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</si>
  <si>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</si>
  <si>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</si>
  <si>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</si>
  <si>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</si>
  <si>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</si>
  <si>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</si>
  <si>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</si>
  <si>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</si>
  <si>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</si>
  <si>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</si>
  <si>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</si>
  <si>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</si>
  <si>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</si>
  <si>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</si>
  <si>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</si>
  <si>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</si>
  <si>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</si>
  <si>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</si>
  <si>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</si>
  <si>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</si>
  <si>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</si>
  <si>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</si>
  <si>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</si>
  <si>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</si>
  <si>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</si>
  <si>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</si>
  <si>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</si>
  <si>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</si>
  <si>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</si>
  <si>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</si>
  <si>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</si>
  <si>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</si>
  <si>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</si>
  <si>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</si>
  <si>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</si>
  <si>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</si>
  <si>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</si>
  <si>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</si>
  <si>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</si>
  <si>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</si>
  <si>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</si>
  <si>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</si>
  <si>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</si>
  <si>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</si>
  <si>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</si>
  <si>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</si>
  <si>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</si>
  <si>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</si>
  <si>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</si>
  <si>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</si>
  <si>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</si>
  <si>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</si>
  <si>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</si>
  <si>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</si>
  <si>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</si>
  <si>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</si>
  <si>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</si>
  <si>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</si>
  <si>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</si>
  <si>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</si>
  <si>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</si>
  <si>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</si>
  <si>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</si>
  <si>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</si>
  <si>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</si>
  <si>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</si>
  <si>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</si>
  <si>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</si>
  <si>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</si>
  <si>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</si>
  <si>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</si>
  <si>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</si>
  <si>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</si>
  <si>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</si>
  <si>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</si>
  <si>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</si>
  <si>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</si>
  <si>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</si>
  <si>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</si>
  <si>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</si>
  <si>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</si>
  <si>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</si>
  <si>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</si>
  <si>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</si>
  <si>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</si>
  <si>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</si>
  <si>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</si>
  <si>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</si>
  <si>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</si>
  <si>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</si>
  <si>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</si>
  <si>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</si>
  <si>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</si>
  <si>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</si>
  <si>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</si>
  <si>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</si>
  <si>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</si>
  <si>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</si>
  <si>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</si>
  <si>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</si>
  <si>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</si>
  <si>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</si>
  <si>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</si>
  <si>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</si>
  <si>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</si>
  <si>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</si>
  <si>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</si>
  <si>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</si>
  <si>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</si>
  <si>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</si>
  <si>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</si>
  <si>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</si>
  <si>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</si>
  <si>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</si>
  <si>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</si>
  <si>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</si>
  <si>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</si>
  <si>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</si>
  <si>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</si>
  <si>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</si>
  <si>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</si>
  <si>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</si>
  <si>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</si>
  <si>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</si>
  <si>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</si>
  <si>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</si>
  <si>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</si>
  <si>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</si>
  <si>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</si>
  <si>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</si>
  <si>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</si>
  <si>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</si>
  <si>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</si>
  <si>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</si>
  <si>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</si>
  <si>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</si>
  <si>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</si>
  <si>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</si>
  <si>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</si>
  <si>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</si>
  <si>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</si>
  <si>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</si>
  <si>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</si>
  <si>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</si>
  <si>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</si>
  <si>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</si>
  <si>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</si>
  <si>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</si>
  <si>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</si>
  <si>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</si>
  <si>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</si>
  <si>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</si>
  <si>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</si>
  <si>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</si>
  <si>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</si>
  <si>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</si>
  <si>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</si>
  <si>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</si>
  <si>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</si>
  <si>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</si>
  <si>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</si>
  <si>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</si>
  <si>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</si>
  <si>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</si>
  <si>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</si>
  <si>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</si>
  <si>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</si>
  <si>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</si>
  <si>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</si>
  <si>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</si>
  <si>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</si>
  <si>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</si>
  <si>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</si>
  <si>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</si>
  <si>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</si>
  <si>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</si>
  <si>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</si>
  <si>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</si>
  <si>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</si>
  <si>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</si>
  <si>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</si>
  <si>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</si>
  <si>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</si>
  <si>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</si>
  <si>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</si>
  <si>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</si>
  <si>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</si>
  <si>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</si>
  <si>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</si>
  <si>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</si>
  <si>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</si>
  <si>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</si>
  <si>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</si>
  <si>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</si>
  <si>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</si>
  <si>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</si>
  <si>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</si>
  <si>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</si>
  <si>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</si>
  <si>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</si>
  <si>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</si>
  <si>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</si>
  <si>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</si>
  <si>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</si>
  <si>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</si>
  <si>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</si>
  <si>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</si>
  <si>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</si>
  <si>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</si>
  <si>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</si>
  <si>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</si>
  <si>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</si>
  <si>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</si>
  <si>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</si>
  <si>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</si>
  <si>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</si>
  <si>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</si>
  <si>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</si>
  <si>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</si>
  <si>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</si>
  <si>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</si>
  <si>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</si>
  <si>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</si>
  <si>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</si>
  <si>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</si>
  <si>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</si>
  <si>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</si>
  <si>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</si>
  <si>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</si>
  <si>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</si>
  <si>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</si>
  <si>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</si>
  <si>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</si>
  <si>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</si>
  <si>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</si>
  <si>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</si>
  <si>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</si>
  <si>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</si>
  <si>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</si>
  <si>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</si>
  <si>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</si>
  <si>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</si>
  <si>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</si>
  <si>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</si>
  <si>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</si>
  <si>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</si>
  <si>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</si>
  <si>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</si>
  <si>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</si>
  <si>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</si>
  <si>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</si>
  <si>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</si>
  <si>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</si>
  <si>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</si>
  <si>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</si>
  <si>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</si>
  <si>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</si>
  <si>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</si>
  <si>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</si>
  <si>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</si>
  <si>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</si>
  <si>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</si>
  <si>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</si>
  <si>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</si>
  <si>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</si>
  <si>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</si>
  <si>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</si>
  <si>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</si>
  <si>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</si>
  <si>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</si>
  <si>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</si>
  <si>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</si>
  <si>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</si>
  <si>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</si>
  <si>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</si>
  <si>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</si>
  <si>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</si>
  <si>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</si>
  <si>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</si>
  <si>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</si>
  <si>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</si>
  <si>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</si>
  <si>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</si>
  <si>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</si>
  <si>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</si>
  <si>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</si>
  <si>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</si>
  <si>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</si>
  <si>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</si>
  <si>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</si>
  <si>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</si>
  <si>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</si>
  <si>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</si>
  <si>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</si>
  <si>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</si>
  <si>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</si>
  <si>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</si>
  <si>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</si>
  <si>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</si>
  <si>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</si>
  <si>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</si>
  <si>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</si>
  <si>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</si>
  <si>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</si>
  <si>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</si>
  <si>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</si>
  <si>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</si>
  <si>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</si>
  <si>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</si>
  <si>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</si>
  <si>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</si>
  <si>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</si>
  <si>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</si>
  <si>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</si>
  <si>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</si>
  <si>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</si>
  <si>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</si>
  <si>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</si>
  <si>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</si>
  <si>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</si>
  <si>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</si>
  <si>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</si>
  <si>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</si>
  <si>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</si>
  <si>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</si>
  <si>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</si>
  <si>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</si>
  <si>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</si>
  <si>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</si>
  <si>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</si>
  <si>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</si>
  <si>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</si>
  <si>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</si>
  <si>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</si>
  <si>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</si>
  <si>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</si>
  <si>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</si>
  <si>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</si>
  <si>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</si>
  <si>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</si>
  <si>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</si>
  <si>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</si>
  <si>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</si>
  <si>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</si>
  <si>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</si>
  <si>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</si>
  <si>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</si>
  <si>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</si>
  <si>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</si>
  <si>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</si>
  <si>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</si>
  <si>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</si>
  <si>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</si>
  <si>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</si>
  <si>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</si>
  <si>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</si>
  <si>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</si>
  <si>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</si>
  <si>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</si>
  <si>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</si>
  <si>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</si>
  <si>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</si>
  <si>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</si>
  <si>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</si>
  <si>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</si>
  <si>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</si>
  <si>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</si>
  <si>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</si>
  <si>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</si>
  <si>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</si>
  <si>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</si>
  <si>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</si>
  <si>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</si>
  <si>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</si>
  <si>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</si>
  <si>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</si>
  <si>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</si>
  <si>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</si>
  <si>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</si>
  <si>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</si>
  <si>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</si>
  <si>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</si>
  <si>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</si>
  <si>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</si>
  <si>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</si>
  <si>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</si>
  <si>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</si>
  <si>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</si>
  <si>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</si>
  <si>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</si>
  <si>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</si>
  <si>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</si>
  <si>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</si>
  <si>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</si>
  <si>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</si>
  <si>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</si>
  <si>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</si>
  <si>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</si>
  <si>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</si>
  <si>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</si>
  <si>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</si>
  <si>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</si>
  <si>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</si>
  <si>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</si>
  <si>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</si>
  <si>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</si>
  <si>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</si>
  <si>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</si>
  <si>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</si>
  <si>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</si>
  <si>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</si>
  <si>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</si>
  <si>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</si>
  <si>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</si>
  <si>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</si>
  <si>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</si>
  <si>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</si>
  <si>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</si>
  <si>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</si>
  <si>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</si>
  <si>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</si>
  <si>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</si>
  <si>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</si>
  <si>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</si>
  <si>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</si>
  <si>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</si>
  <si>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</si>
  <si>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</si>
  <si>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</si>
  <si>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</si>
  <si>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</si>
  <si>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</si>
  <si>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</si>
  <si>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</si>
  <si>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</si>
  <si>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</si>
  <si>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</si>
  <si>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</si>
  <si>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</si>
  <si>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</si>
  <si>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</si>
  <si>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</si>
  <si>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</si>
  <si>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</si>
  <si>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</si>
  <si>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</si>
  <si>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</si>
  <si>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</si>
  <si>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</si>
  <si>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</si>
  <si>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</si>
  <si>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</si>
  <si>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</si>
  <si>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</si>
  <si>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</si>
  <si>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</si>
  <si>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</si>
  <si>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</si>
  <si>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</si>
  <si>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</si>
  <si>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</si>
  <si>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</si>
  <si>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</si>
  <si>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</si>
  <si>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</si>
  <si>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</si>
  <si>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</si>
  <si>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</si>
  <si>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</si>
  <si>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</si>
  <si>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</si>
  <si>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</si>
  <si>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</si>
  <si>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</si>
  <si>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</si>
  <si>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</si>
  <si>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</si>
  <si>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</si>
  <si>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</si>
  <si>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</si>
  <si>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</si>
  <si>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</si>
  <si>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</si>
  <si>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</si>
  <si>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</si>
  <si>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</si>
  <si>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</si>
  <si>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</si>
  <si>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</si>
  <si>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</si>
  <si>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</si>
  <si>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</si>
  <si>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</si>
  <si>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</si>
  <si>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</si>
  <si>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</si>
  <si>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</si>
  <si>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</si>
  <si>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</si>
  <si>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</si>
  <si>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</si>
  <si>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</si>
  <si>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</si>
  <si>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</si>
  <si>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</si>
  <si>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</si>
  <si>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</si>
  <si>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</si>
  <si>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</si>
  <si>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</si>
  <si>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</si>
  <si>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</si>
  <si>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</si>
  <si>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</si>
  <si>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</si>
  <si>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</si>
  <si>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</si>
  <si>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</si>
  <si>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</si>
  <si>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</si>
  <si>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</si>
  <si>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</si>
  <si>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</si>
  <si>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</si>
  <si>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</si>
  <si>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</si>
  <si>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</si>
  <si>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</si>
  <si>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</si>
  <si>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</si>
  <si>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</si>
  <si>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</si>
  <si>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</si>
  <si>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</si>
  <si>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</si>
  <si>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</si>
  <si>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</si>
  <si>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</si>
  <si>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</si>
  <si>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</si>
  <si>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</si>
  <si>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</si>
  <si>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</si>
  <si>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</si>
  <si>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</si>
  <si>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</si>
  <si>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</si>
  <si>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</si>
  <si>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</si>
  <si>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</si>
  <si>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</si>
  <si>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</si>
  <si>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</si>
  <si>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</si>
  <si>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</si>
  <si>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</si>
  <si>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</si>
  <si>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</si>
  <si>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</si>
  <si>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</si>
  <si>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</si>
  <si>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</si>
  <si>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</si>
  <si>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</si>
  <si>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</si>
  <si>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</si>
  <si>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</si>
  <si>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</si>
  <si>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</si>
  <si>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</si>
  <si>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</si>
  <si>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</si>
  <si>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</si>
  <si>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</si>
  <si>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</si>
  <si>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</si>
  <si>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</si>
  <si>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</si>
  <si>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</si>
  <si>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</si>
  <si>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</si>
  <si>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</si>
  <si>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</si>
  <si>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</si>
  <si>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</si>
  <si>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</si>
  <si>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</si>
  <si>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</si>
  <si>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</si>
  <si>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</si>
  <si>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</si>
  <si>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</si>
  <si>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</si>
  <si>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</si>
  <si>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</si>
  <si>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</si>
  <si>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</si>
  <si>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</si>
  <si>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</si>
  <si>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</si>
  <si>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</si>
  <si>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</si>
  <si>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</si>
  <si>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</si>
  <si>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</si>
  <si>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</si>
  <si>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</si>
  <si>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</si>
  <si>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</si>
  <si>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</si>
  <si>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</si>
  <si>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</si>
  <si>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</si>
  <si>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</si>
  <si>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</si>
  <si>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</si>
  <si>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</si>
  <si>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</si>
  <si>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</si>
  <si>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</si>
  <si>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</si>
  <si>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</si>
  <si>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</si>
  <si>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</si>
  <si>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</si>
  <si>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</si>
  <si>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</si>
  <si>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</si>
  <si>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</si>
  <si>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</si>
  <si>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</si>
  <si>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</si>
  <si>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</si>
  <si>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</si>
  <si>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</si>
  <si>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</si>
  <si>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</si>
  <si>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</si>
  <si>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</si>
  <si>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</si>
  <si>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</si>
  <si>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</si>
  <si>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</si>
  <si>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</si>
  <si>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</si>
  <si>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</si>
  <si>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</si>
  <si>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</si>
  <si>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</si>
  <si>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</si>
  <si>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</si>
  <si>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</si>
  <si>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</si>
  <si>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</si>
  <si>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</si>
  <si>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</si>
  <si>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</si>
  <si>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</si>
  <si>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</si>
  <si>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</si>
  <si>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</si>
  <si>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</si>
  <si>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</si>
  <si>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</si>
  <si>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</si>
  <si>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</si>
  <si>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</si>
  <si>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</si>
  <si>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</si>
  <si>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</si>
  <si>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</si>
  <si>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</si>
  <si>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</si>
  <si>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</si>
  <si>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</si>
  <si>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</si>
  <si>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</si>
  <si>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</si>
  <si>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</si>
  <si>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</si>
  <si>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</si>
  <si>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</si>
  <si>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</si>
  <si>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</si>
  <si>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</si>
  <si>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</si>
  <si>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</si>
  <si>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</si>
  <si>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</si>
  <si>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</si>
  <si>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</si>
  <si>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</si>
  <si>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</si>
  <si>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</si>
  <si>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</si>
  <si>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</si>
  <si>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</si>
  <si>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</si>
  <si>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</si>
  <si>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</si>
  <si>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</si>
  <si>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</si>
  <si>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</si>
  <si>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</si>
  <si>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</si>
  <si>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</si>
  <si>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</si>
  <si>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</si>
  <si>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</si>
  <si>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</si>
  <si>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</si>
  <si>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</si>
  <si>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</si>
  <si>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</si>
  <si>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</si>
  <si>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</si>
  <si>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</si>
  <si>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</si>
  <si>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</si>
  <si>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</si>
  <si>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</si>
  <si>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</si>
  <si>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</si>
  <si>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</si>
  <si>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</si>
  <si>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</si>
  <si>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</si>
  <si>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</si>
  <si>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</si>
  <si>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</si>
  <si>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</si>
  <si>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</si>
  <si>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</si>
  <si>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</si>
  <si>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</si>
  <si>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</si>
  <si>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</si>
  <si>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</si>
  <si>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</si>
  <si>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</si>
  <si>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</si>
  <si>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</si>
  <si>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</si>
  <si>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</si>
  <si>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</si>
  <si>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</si>
  <si>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</si>
  <si>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</si>
  <si>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</si>
  <si>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</si>
  <si>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</si>
  <si>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</si>
  <si>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</si>
  <si>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</si>
  <si>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</si>
  <si>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</si>
  <si>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</si>
  <si>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</si>
  <si>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</si>
  <si>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</si>
  <si>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</si>
  <si>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</si>
  <si>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</si>
  <si>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</si>
  <si>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</si>
  <si>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</si>
  <si>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</si>
  <si>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</si>
  <si>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</si>
  <si>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</si>
  <si>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</si>
  <si>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</si>
  <si>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</si>
  <si>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</si>
  <si>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</si>
  <si>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</si>
  <si>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</si>
  <si>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</si>
  <si>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</si>
  <si>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</si>
  <si>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</si>
  <si>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</si>
  <si>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</si>
  <si>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</si>
  <si>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</si>
  <si>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</si>
  <si>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</si>
  <si>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</si>
  <si>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</si>
  <si>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</si>
  <si>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</si>
  <si>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</si>
  <si>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</si>
  <si>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</si>
  <si>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</si>
  <si>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</si>
  <si>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</si>
  <si>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</si>
  <si>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</si>
  <si>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</si>
  <si>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</si>
  <si>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</si>
  <si>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</si>
  <si>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</si>
  <si>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</si>
  <si>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</si>
  <si>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</si>
  <si>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</si>
  <si>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</si>
  <si>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</si>
  <si>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</si>
  <si>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</si>
  <si>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</si>
  <si>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</si>
  <si>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</si>
  <si>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</si>
  <si>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</si>
  <si>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</si>
  <si>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</si>
  <si>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</si>
  <si>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</si>
  <si>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</si>
  <si>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</si>
  <si>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</si>
  <si>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</si>
  <si>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</si>
  <si>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</si>
  <si>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</si>
  <si>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</si>
  <si>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</si>
  <si>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</si>
  <si>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</si>
  <si>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</si>
  <si>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</si>
  <si>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</si>
  <si>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</si>
  <si>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</si>
  <si>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</si>
  <si>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</si>
  <si>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</si>
  <si>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</si>
  <si>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</si>
  <si>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</si>
  <si>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</si>
  <si>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</si>
  <si>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</si>
  <si>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</si>
  <si>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</si>
  <si>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</si>
  <si>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</si>
  <si>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</si>
  <si>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</si>
  <si>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</si>
  <si>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</si>
  <si>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</si>
  <si>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</si>
  <si>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</si>
  <si>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</si>
  <si>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</si>
  <si>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</si>
  <si>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</si>
  <si>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</si>
  <si>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</si>
  <si>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</si>
  <si>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</si>
  <si>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</si>
  <si>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</si>
  <si>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</si>
  <si>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</si>
  <si>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</si>
  <si>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</si>
  <si>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</si>
  <si>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</si>
  <si>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</si>
  <si>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</si>
  <si>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</si>
  <si>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</si>
  <si>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</si>
  <si>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</si>
  <si>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</si>
  <si>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</si>
  <si>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</si>
  <si>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</si>
  <si>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</si>
  <si>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</si>
  <si>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</si>
  <si>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</si>
  <si>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</si>
  <si>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</si>
  <si>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</si>
  <si>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</si>
  <si>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</si>
  <si>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</si>
  <si>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</si>
  <si>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</si>
  <si>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</si>
  <si>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</si>
  <si>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</si>
  <si>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</si>
  <si>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</si>
  <si>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</si>
  <si>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</si>
  <si>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</si>
  <si>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</si>
  <si>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</si>
  <si>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</si>
  <si>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</si>
  <si>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</si>
  <si>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</si>
  <si>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</si>
  <si>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</si>
  <si>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</si>
  <si>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</si>
  <si>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</si>
  <si>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</si>
  <si>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</si>
  <si>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</si>
  <si>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</si>
  <si>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</si>
  <si>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</si>
  <si>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</si>
  <si>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</si>
  <si>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</si>
  <si>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</si>
  <si>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</si>
  <si>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</si>
  <si>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</si>
  <si>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</si>
  <si>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</si>
  <si>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</si>
  <si>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</si>
  <si>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</si>
  <si>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</si>
  <si>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</si>
  <si>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</si>
  <si>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</si>
  <si>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</si>
  <si>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</si>
  <si>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</si>
  <si>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</si>
  <si>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</si>
  <si>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</si>
  <si>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</si>
  <si>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</si>
  <si>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</si>
  <si>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</si>
  <si>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</si>
  <si>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</si>
  <si>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</si>
  <si>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</si>
  <si>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</si>
  <si>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</si>
  <si>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</si>
  <si>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</si>
  <si>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</si>
  <si>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</si>
  <si>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</si>
  <si>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</si>
  <si>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</si>
  <si>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</si>
  <si>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</si>
  <si>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</si>
  <si>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</si>
  <si>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</si>
  <si>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</si>
  <si>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</si>
  <si>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</si>
  <si>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</si>
  <si>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</si>
  <si>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</si>
  <si>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</si>
  <si>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</si>
  <si>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</si>
  <si>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</si>
  <si>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</si>
  <si>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</si>
  <si>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</si>
  <si>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</si>
  <si>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</si>
  <si>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</si>
  <si>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</si>
  <si>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</si>
  <si>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</si>
  <si>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</si>
  <si>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</si>
  <si>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</si>
  <si>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</si>
  <si>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</si>
  <si>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</si>
  <si>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</si>
  <si>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</si>
  <si>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</si>
  <si>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</si>
  <si>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</si>
  <si>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</si>
  <si>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</si>
  <si>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</si>
  <si>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</si>
  <si>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</si>
  <si>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</si>
  <si>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</si>
  <si>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</si>
  <si>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</si>
  <si>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</si>
  <si>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</si>
  <si>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</si>
  <si>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</si>
  <si>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</si>
  <si>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</si>
  <si>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</si>
  <si>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</si>
  <si>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</si>
  <si>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</si>
  <si>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</si>
  <si>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</si>
  <si>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</si>
  <si>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</si>
  <si>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</si>
  <si>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</si>
  <si>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</si>
  <si>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</si>
  <si>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</si>
  <si>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</si>
  <si>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</si>
  <si>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</si>
  <si>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</si>
  <si>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</si>
  <si>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</si>
  <si>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</si>
  <si>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</si>
  <si>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</si>
  <si>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</si>
  <si>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</si>
  <si>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</si>
  <si>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</si>
  <si>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</si>
  <si>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</si>
  <si>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</si>
  <si>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</si>
  <si>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</si>
  <si>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</si>
  <si>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</si>
  <si>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</si>
  <si>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</si>
  <si>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</si>
  <si>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</si>
  <si>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</si>
  <si>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</si>
  <si>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</si>
  <si>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</si>
  <si>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</si>
  <si>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</si>
  <si>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</si>
  <si>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</si>
  <si>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</si>
  <si>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</si>
  <si>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</si>
  <si>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</si>
  <si>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</si>
  <si>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</si>
  <si>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</si>
  <si>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</si>
  <si>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</si>
  <si>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</si>
  <si>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</si>
  <si>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</si>
  <si>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</si>
  <si>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</si>
  <si>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</si>
  <si>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</si>
  <si>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</si>
  <si>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</si>
  <si>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</si>
  <si>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</si>
  <si>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</si>
  <si>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</si>
  <si>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</si>
  <si>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</si>
  <si>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</si>
  <si>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</si>
  <si>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</si>
  <si>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</si>
  <si>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</si>
  <si>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</si>
  <si>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</si>
  <si>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</si>
  <si>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</si>
  <si>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</si>
  <si>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</si>
  <si>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</si>
  <si>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</si>
  <si>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</si>
  <si>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</si>
  <si>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</si>
  <si>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</si>
  <si>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</si>
  <si>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</si>
  <si>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</si>
  <si>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</si>
  <si>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</si>
  <si>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</si>
  <si>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</si>
  <si>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</si>
  <si>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</si>
  <si>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</si>
  <si>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</si>
  <si>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</si>
  <si>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</si>
  <si>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</si>
  <si>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</si>
  <si>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</si>
  <si>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</si>
  <si>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</si>
  <si>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</si>
  <si>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</si>
  <si>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</si>
  <si>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</si>
  <si>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</si>
  <si>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</si>
  <si>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</si>
  <si>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</si>
  <si>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</si>
  <si>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</si>
  <si>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</si>
  <si>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</si>
  <si>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</si>
  <si>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</si>
  <si>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</si>
  <si>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</si>
  <si>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</si>
  <si>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</si>
  <si>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</si>
  <si>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</si>
  <si>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</si>
  <si>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</si>
  <si>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</si>
  <si>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</si>
  <si>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</si>
  <si>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</si>
  <si>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</si>
  <si>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</si>
  <si>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</si>
  <si>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</si>
  <si>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</si>
  <si>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</si>
  <si>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</si>
  <si>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</si>
  <si>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</si>
  <si>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</si>
  <si>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</si>
  <si>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</si>
  <si>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</si>
  <si>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</si>
  <si>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</si>
  <si>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</si>
  <si>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</si>
  <si>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</si>
  <si>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</si>
  <si>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</si>
  <si>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</si>
  <si>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</si>
  <si>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</si>
  <si>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</si>
  <si>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</si>
  <si>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</si>
  <si>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</si>
  <si>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</si>
  <si>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</si>
  <si>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</si>
  <si>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</si>
  <si>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</si>
  <si>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</si>
  <si>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</si>
  <si>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</si>
  <si>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</si>
  <si>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</si>
  <si>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</si>
  <si>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</si>
  <si>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</si>
  <si>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</si>
  <si>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</si>
  <si>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</si>
  <si>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</si>
  <si>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</si>
  <si>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</si>
  <si>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</si>
  <si>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</si>
  <si>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</si>
  <si>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</si>
  <si>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</si>
  <si>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</si>
  <si>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</si>
  <si>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</si>
  <si>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</si>
  <si>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</si>
  <si>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</si>
  <si>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</si>
  <si>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</si>
  <si>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</si>
  <si>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</si>
  <si>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</si>
  <si>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</si>
  <si>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</si>
  <si>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</si>
  <si>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</si>
  <si>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</si>
  <si>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</si>
  <si>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</si>
  <si>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</si>
  <si>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</si>
  <si>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</si>
  <si>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</si>
  <si>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</si>
  <si>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</si>
  <si>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</si>
  <si>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</si>
  <si>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</si>
  <si>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</si>
  <si>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</si>
  <si>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</si>
  <si>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</si>
  <si>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</si>
  <si>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</si>
  <si>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</si>
  <si>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</si>
  <si>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</si>
  <si>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</si>
  <si>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</si>
  <si>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</si>
  <si>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</si>
  <si>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</si>
  <si>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</si>
  <si>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</si>
  <si>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</si>
  <si>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</si>
  <si>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</si>
  <si>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</si>
  <si>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</si>
  <si>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</si>
  <si>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</si>
  <si>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</si>
  <si>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</si>
  <si>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</si>
  <si>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</si>
  <si>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</si>
  <si>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</si>
  <si>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</si>
  <si>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</si>
  <si>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</si>
  <si>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</si>
  <si>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</si>
  <si>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</si>
  <si>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</si>
  <si>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</si>
  <si>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</si>
  <si>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</si>
  <si>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</si>
  <si>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</si>
  <si>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</si>
  <si>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</si>
  <si>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</si>
  <si>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</si>
  <si>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</si>
  <si>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</si>
  <si>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</si>
  <si>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</si>
  <si>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</si>
  <si>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</si>
  <si>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</si>
  <si>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</si>
  <si>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</si>
  <si>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</si>
  <si>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</si>
  <si>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</si>
  <si>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</si>
  <si>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</si>
  <si>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</si>
  <si>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</si>
  <si>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</si>
  <si>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</si>
  <si>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</si>
  <si>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</si>
  <si>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</si>
  <si>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</si>
  <si>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</si>
  <si>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</si>
  <si>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</si>
  <si>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</si>
  <si>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</si>
  <si>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</si>
  <si>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</si>
  <si>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</si>
  <si>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</si>
  <si>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</si>
  <si>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</si>
  <si>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</si>
  <si>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</si>
  <si>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</si>
  <si>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</si>
  <si>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</si>
  <si>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</si>
  <si>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</si>
  <si>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</si>
  <si>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</si>
  <si>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</si>
  <si>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</si>
  <si>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</si>
  <si>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</si>
  <si>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</si>
  <si>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</si>
  <si>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</si>
  <si>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</si>
  <si>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</si>
  <si>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</si>
  <si>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</si>
  <si>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</si>
  <si>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</si>
  <si>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</si>
  <si>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</si>
  <si>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</si>
  <si>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</si>
  <si>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</si>
  <si>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</si>
  <si>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</si>
  <si>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</si>
  <si>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</si>
  <si>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</si>
  <si>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</si>
  <si>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</si>
  <si>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</si>
  <si>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</si>
  <si>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</si>
  <si>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</si>
  <si>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</si>
  <si>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</si>
  <si>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</si>
  <si>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</si>
  <si>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</si>
  <si>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</si>
  <si>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</si>
  <si>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</si>
  <si>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</si>
  <si>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</si>
  <si>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</si>
  <si>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</si>
  <si>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</si>
  <si>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</si>
  <si>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</si>
  <si>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</si>
  <si>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</si>
  <si>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</si>
  <si>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</si>
  <si>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</si>
  <si>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</si>
  <si>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</si>
  <si>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</si>
  <si>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</si>
  <si>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</si>
  <si>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</si>
  <si>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</si>
  <si>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</si>
  <si>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</si>
  <si>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</si>
  <si>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</si>
  <si>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</si>
  <si>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</si>
  <si>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</si>
  <si>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</si>
  <si>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</si>
  <si>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</si>
  <si>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</si>
  <si>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</si>
  <si>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</si>
  <si>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</si>
  <si>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</si>
  <si>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</si>
  <si>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</si>
  <si>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</si>
  <si>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</si>
  <si>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</si>
  <si>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</si>
  <si>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</si>
  <si>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</si>
  <si>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</si>
  <si>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</si>
  <si>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</si>
  <si>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</si>
  <si>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</si>
  <si>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</si>
  <si>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</si>
  <si>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</si>
  <si>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</si>
  <si>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</si>
  <si>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</si>
  <si>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</si>
  <si>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</si>
  <si>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</si>
  <si>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</si>
  <si>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</si>
  <si>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</si>
  <si>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</si>
  <si>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</si>
  <si>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</si>
  <si>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</si>
  <si>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</si>
  <si>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</si>
  <si>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</si>
  <si>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</si>
  <si>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</si>
  <si>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</si>
  <si>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</si>
  <si>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</si>
  <si>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</si>
  <si>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</si>
  <si>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</si>
  <si>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</si>
  <si>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</si>
  <si>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</si>
  <si>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</si>
  <si>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</si>
  <si>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</si>
  <si>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</si>
  <si>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</si>
  <si>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</si>
  <si>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</si>
  <si>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</si>
  <si>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</si>
  <si>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</si>
  <si>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</si>
  <si>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</si>
  <si>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</si>
  <si>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</si>
  <si>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</si>
  <si>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</si>
  <si>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</si>
  <si>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</si>
  <si>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</si>
  <si>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</si>
  <si>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</si>
  <si>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</si>
  <si>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</si>
  <si>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</si>
  <si>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</si>
  <si>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</si>
  <si>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</si>
  <si>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</si>
  <si>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</si>
  <si>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</si>
  <si>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</si>
  <si>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</si>
  <si>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</si>
  <si>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</si>
  <si>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</si>
  <si>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</si>
  <si>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</si>
  <si>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</si>
  <si>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</si>
  <si>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</si>
  <si>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</si>
  <si>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</si>
  <si>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</si>
  <si>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</si>
  <si>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</si>
  <si>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</si>
  <si>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</si>
  <si>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</si>
  <si>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</si>
  <si>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</si>
  <si>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</si>
  <si>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</si>
  <si>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</si>
  <si>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</si>
  <si>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</si>
  <si>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</si>
  <si>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</si>
  <si>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</si>
  <si>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</si>
  <si>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</si>
  <si>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</si>
  <si>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</si>
  <si>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</si>
  <si>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</si>
  <si>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</si>
  <si>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</si>
  <si>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</si>
  <si>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</si>
  <si>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</si>
  <si>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</si>
  <si>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</si>
  <si>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</si>
  <si>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</si>
  <si>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</si>
  <si>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</si>
  <si>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</si>
  <si>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</si>
  <si>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</si>
  <si>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</si>
  <si>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</si>
  <si>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</si>
  <si>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</si>
  <si>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</si>
  <si>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</si>
  <si>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</si>
  <si>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</si>
  <si>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</si>
  <si>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</si>
  <si>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</si>
  <si>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</si>
  <si>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</si>
  <si>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</si>
  <si>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</si>
  <si>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</si>
  <si>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</si>
  <si>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</si>
  <si>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</si>
  <si>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</si>
  <si>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</si>
  <si>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</si>
  <si>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</si>
  <si>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</si>
  <si>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</si>
  <si>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</si>
  <si>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</si>
  <si>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</si>
  <si>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</si>
  <si>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</si>
  <si>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</si>
  <si>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</si>
  <si>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</si>
  <si>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</si>
  <si>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</si>
  <si>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</si>
  <si>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</si>
  <si>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</si>
  <si>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</si>
  <si>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</si>
  <si>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</si>
  <si>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</si>
  <si>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</si>
  <si>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</si>
  <si>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</si>
  <si>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</si>
  <si>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</si>
  <si>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</si>
  <si>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</si>
  <si>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</si>
  <si>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</si>
  <si>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</si>
  <si>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</si>
  <si>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</si>
  <si>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</si>
  <si>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</si>
  <si>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</si>
  <si>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</si>
  <si>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</si>
  <si>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</si>
  <si>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</si>
  <si>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</si>
  <si>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</si>
  <si>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</si>
  <si>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</si>
  <si>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</si>
  <si>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</si>
  <si>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</si>
  <si>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</si>
  <si>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</si>
  <si>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</si>
  <si>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</si>
  <si>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</si>
  <si>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</si>
  <si>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</si>
  <si>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</si>
  <si>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</si>
  <si>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</si>
  <si>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</si>
  <si>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</si>
  <si>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</si>
  <si>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</si>
  <si>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</si>
  <si>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</si>
  <si>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</si>
  <si>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</si>
  <si>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</si>
  <si>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</si>
  <si>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</si>
  <si>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</si>
  <si>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</si>
  <si>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</si>
  <si>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</si>
  <si>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</si>
  <si>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</si>
  <si>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</si>
  <si>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</si>
  <si>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</si>
  <si>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</si>
  <si>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</si>
  <si>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</si>
  <si>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</si>
  <si>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</si>
  <si>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</si>
  <si>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</si>
  <si>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</si>
  <si>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</si>
  <si>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</si>
  <si>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</si>
  <si>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</si>
  <si>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</si>
  <si>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</si>
  <si>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</si>
  <si>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</si>
  <si>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</si>
  <si>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</si>
  <si>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</si>
  <si>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</si>
  <si>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</si>
  <si>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</si>
  <si>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</si>
  <si>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</si>
  <si>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</si>
  <si>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</si>
  <si>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</si>
  <si>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</si>
  <si>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</si>
  <si>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</si>
  <si>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</si>
  <si>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</si>
  <si>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</si>
  <si>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</si>
  <si>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</si>
  <si>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</si>
  <si>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</si>
  <si>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</si>
  <si>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</si>
  <si>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</si>
  <si>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</si>
  <si>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</si>
  <si>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</si>
  <si>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</si>
  <si>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</si>
  <si>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</si>
  <si>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</si>
  <si>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</si>
  <si>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</si>
  <si>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</si>
  <si>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</si>
  <si>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</si>
  <si>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</si>
  <si>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</si>
  <si>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</si>
  <si>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</si>
  <si>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</si>
  <si>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</si>
  <si>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</si>
  <si>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</si>
  <si>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</si>
  <si>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</si>
  <si>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</si>
  <si>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</si>
  <si>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</si>
  <si>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</si>
  <si>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</si>
  <si>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</si>
  <si>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</si>
  <si>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</si>
  <si>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</si>
  <si>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</si>
  <si>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</si>
  <si>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</si>
  <si>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</si>
  <si>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</si>
  <si>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</si>
  <si>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</si>
  <si>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</si>
  <si>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</si>
  <si>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</si>
  <si>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</si>
  <si>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</si>
  <si>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</si>
  <si>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</si>
  <si>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</si>
  <si>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</si>
  <si>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</si>
  <si>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</si>
  <si>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</si>
  <si>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</si>
  <si>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</si>
  <si>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</si>
  <si>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</si>
  <si>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</si>
  <si>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</si>
  <si>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</si>
  <si>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</si>
  <si>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</si>
  <si>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</si>
  <si>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</si>
  <si>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</si>
  <si>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</si>
  <si>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</si>
  <si>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</si>
  <si>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</si>
  <si>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</si>
  <si>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</si>
  <si>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</si>
  <si>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</si>
  <si>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</si>
  <si>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</si>
  <si>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</si>
  <si>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</si>
  <si>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</si>
  <si>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</si>
  <si>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</si>
  <si>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</si>
  <si>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</si>
  <si>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</si>
  <si>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</si>
  <si>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</si>
  <si>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</si>
  <si>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</si>
  <si>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</si>
  <si>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</si>
  <si>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</si>
  <si>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</si>
  <si>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</si>
  <si>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</si>
  <si>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</si>
  <si>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</si>
  <si>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</si>
  <si>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</si>
  <si>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</si>
  <si>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</si>
  <si>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</si>
  <si>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</si>
  <si>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</si>
  <si>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</si>
  <si>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</si>
  <si>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</si>
  <si>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</si>
  <si>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</si>
  <si>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</si>
  <si>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</si>
  <si>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</si>
  <si>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</si>
  <si>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</si>
  <si>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</si>
  <si>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</si>
  <si>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</si>
  <si>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</si>
  <si>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</si>
  <si>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</si>
  <si>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</si>
  <si>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</si>
  <si>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</si>
  <si>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</si>
  <si>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</si>
  <si>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</si>
  <si>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</si>
  <si>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</si>
  <si>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</si>
  <si>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</si>
  <si>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</si>
  <si>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</si>
  <si>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</si>
  <si>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</si>
  <si>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</si>
  <si>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</si>
  <si>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</si>
  <si>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</si>
  <si>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</si>
  <si>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</si>
  <si>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</si>
  <si>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</si>
  <si>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</si>
  <si>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</si>
  <si>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</si>
  <si>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</si>
  <si>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</si>
  <si>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</si>
  <si>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</si>
  <si>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</si>
  <si>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</si>
  <si>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</si>
  <si>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</si>
  <si>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</si>
  <si>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</si>
  <si>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</si>
  <si>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</si>
  <si>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</si>
  <si>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</si>
  <si>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</si>
  <si>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</si>
  <si>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</si>
  <si>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</si>
  <si>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</si>
  <si>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</si>
  <si>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</si>
  <si>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</si>
  <si>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</si>
  <si>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</si>
  <si>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</si>
  <si>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</si>
  <si>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</si>
  <si>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</si>
  <si>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</si>
  <si>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</si>
  <si>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</si>
  <si>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</si>
  <si>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</si>
  <si>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</si>
  <si>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</si>
  <si>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</si>
  <si>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</si>
  <si>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</si>
  <si>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</si>
  <si>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</si>
  <si>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</si>
  <si>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</si>
  <si>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</si>
  <si>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</si>
  <si>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</si>
  <si>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</si>
  <si>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</si>
  <si>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</si>
  <si>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</si>
  <si>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</si>
  <si>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</si>
  <si>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</si>
  <si>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</si>
  <si>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</si>
  <si>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</si>
  <si>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</si>
  <si>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</si>
  <si>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</si>
  <si>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</si>
  <si>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</si>
  <si>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</si>
  <si>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</si>
  <si>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</si>
  <si>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</si>
  <si>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</si>
  <si>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</si>
  <si>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</si>
  <si>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</si>
  <si>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</si>
  <si>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</si>
  <si>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</si>
  <si>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</si>
  <si>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</si>
  <si>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</si>
  <si>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</si>
  <si>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</si>
  <si>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</si>
  <si>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</si>
  <si>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</si>
  <si>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</si>
  <si>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</si>
  <si>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</si>
  <si>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</si>
  <si>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</si>
  <si>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</si>
  <si>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</si>
  <si>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</si>
  <si>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</si>
  <si>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</si>
  <si>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</si>
  <si>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</si>
  <si>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</si>
  <si>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</si>
  <si>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</si>
  <si>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</si>
  <si>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</si>
  <si>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</si>
  <si>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</si>
  <si>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</si>
  <si>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</si>
  <si>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</si>
  <si>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</si>
  <si>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</si>
  <si>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</si>
  <si>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</si>
  <si>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</si>
  <si>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</si>
  <si>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</si>
  <si>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</si>
  <si>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</si>
  <si>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</si>
  <si>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</si>
  <si>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</si>
  <si>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</si>
  <si>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</si>
  <si>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</si>
  <si>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</si>
  <si>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</si>
  <si>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</si>
  <si>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</si>
  <si>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</si>
  <si>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</si>
  <si>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</si>
  <si>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</si>
  <si>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</si>
  <si>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</si>
  <si>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</si>
  <si>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</si>
  <si>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</si>
  <si>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</si>
  <si>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</si>
  <si>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</si>
  <si>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</si>
  <si>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</si>
  <si>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</si>
  <si>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</si>
  <si>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</si>
  <si>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</si>
  <si>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</si>
  <si>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</si>
  <si>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</si>
  <si>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</si>
  <si>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</si>
  <si>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</si>
  <si>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</si>
  <si>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</si>
  <si>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</si>
  <si>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</si>
  <si>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</si>
  <si>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</si>
  <si>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</si>
  <si>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</si>
  <si>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</si>
  <si>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</si>
  <si>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</si>
  <si>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</si>
  <si>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</si>
  <si>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</si>
  <si>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</si>
  <si>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</si>
  <si>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</si>
  <si>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</si>
  <si>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</si>
  <si>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</si>
  <si>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</si>
  <si>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</si>
  <si>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</si>
  <si>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</si>
  <si>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</si>
  <si>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</si>
  <si>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</si>
  <si>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</si>
  <si>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</si>
  <si>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</si>
  <si>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</si>
  <si>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</si>
  <si>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</si>
  <si>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</si>
  <si>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</si>
  <si>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</si>
  <si>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</si>
  <si>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</si>
  <si>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</si>
  <si>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</si>
  <si>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</si>
  <si>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</si>
  <si>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</si>
  <si>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</si>
  <si>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</si>
  <si>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</si>
  <si>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</si>
  <si>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</si>
  <si>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</si>
  <si>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</si>
  <si>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</si>
  <si>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</si>
  <si>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</si>
  <si>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</si>
  <si>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</si>
  <si>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</si>
  <si>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</si>
  <si>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</si>
  <si>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</si>
  <si>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</si>
  <si>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</si>
  <si>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</si>
  <si>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</si>
  <si>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</si>
  <si>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</si>
  <si>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</si>
  <si>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</si>
  <si>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</si>
  <si>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</si>
  <si>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</si>
  <si>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</si>
  <si>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</si>
  <si>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</si>
  <si>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</si>
  <si>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</si>
  <si>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</si>
  <si>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</si>
  <si>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</si>
  <si>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</si>
  <si>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</si>
  <si>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</si>
  <si>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</si>
  <si>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</si>
  <si>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</si>
  <si>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</si>
  <si>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</si>
  <si>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</si>
  <si>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</si>
  <si>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</si>
  <si>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</si>
  <si>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</si>
  <si>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</si>
  <si>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</si>
  <si>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</si>
  <si>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</si>
  <si>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</si>
  <si>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</si>
  <si>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</si>
  <si>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</si>
  <si>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</si>
  <si>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</si>
  <si>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</si>
  <si>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</si>
  <si>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</si>
  <si>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</si>
  <si>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</si>
  <si>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</si>
  <si>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</si>
  <si>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</si>
  <si>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</si>
  <si>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</si>
  <si>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</si>
  <si>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</si>
  <si>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</si>
  <si>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</si>
  <si>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</si>
  <si>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</si>
  <si>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</si>
  <si>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</si>
  <si>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</si>
  <si>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</si>
  <si>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</si>
  <si>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</si>
  <si>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</si>
  <si>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</si>
  <si>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</si>
  <si>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</si>
  <si>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</si>
  <si>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</si>
  <si>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</si>
  <si>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</si>
  <si>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</si>
  <si>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</si>
  <si>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</si>
  <si>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</si>
  <si>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</si>
  <si>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</si>
  <si>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</si>
  <si>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</si>
  <si>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</si>
  <si>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</si>
  <si>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</si>
  <si>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</si>
  <si>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</si>
  <si>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</si>
  <si>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</si>
  <si>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</si>
  <si>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</si>
  <si>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</si>
  <si>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</si>
  <si>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</si>
  <si>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</si>
  <si>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</si>
  <si>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</si>
  <si>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</si>
  <si>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</si>
  <si>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</si>
  <si>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</si>
  <si>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</si>
  <si>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</si>
  <si>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</si>
  <si>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</si>
  <si>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</si>
  <si>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</si>
  <si>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</si>
  <si>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</si>
  <si>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</si>
  <si>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</si>
  <si>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</si>
  <si>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</si>
  <si>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</si>
  <si>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</si>
  <si>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</si>
  <si>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</si>
  <si>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</si>
  <si>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</si>
  <si>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</si>
  <si>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</si>
  <si>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</si>
  <si>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</si>
  <si>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</si>
  <si>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</si>
  <si>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</si>
  <si>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</si>
  <si>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</si>
  <si>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</si>
  <si>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</si>
  <si>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</si>
  <si>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</si>
  <si>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</si>
  <si>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</si>
  <si>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</si>
  <si>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</si>
  <si>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</si>
  <si>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</si>
  <si>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</si>
  <si>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</si>
  <si>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</si>
  <si>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</si>
  <si>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</si>
  <si>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</si>
  <si>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</si>
  <si>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</si>
  <si>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</si>
  <si>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</si>
  <si>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</si>
  <si>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</si>
  <si>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</si>
  <si>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</si>
  <si>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</si>
  <si>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</si>
  <si>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</si>
  <si>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</si>
  <si>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</si>
  <si>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</si>
  <si>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</si>
  <si>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</si>
  <si>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</si>
  <si>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</si>
  <si>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</si>
  <si>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</si>
  <si>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</si>
  <si>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</si>
  <si>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</si>
  <si>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</si>
  <si>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</si>
  <si>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</si>
  <si>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</si>
  <si>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</si>
  <si>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</si>
  <si>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</si>
  <si>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</si>
  <si>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</si>
  <si>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</si>
  <si>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</si>
  <si>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</si>
  <si>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</si>
  <si>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</si>
  <si>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</si>
  <si>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</si>
  <si>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</si>
  <si>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</si>
  <si>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</si>
  <si>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</si>
  <si>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</si>
  <si>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</si>
  <si>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</si>
  <si>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</si>
  <si>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</si>
  <si>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</si>
  <si>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</si>
  <si>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</si>
  <si>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</si>
  <si>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</si>
  <si>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</si>
  <si>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</si>
  <si>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</si>
  <si>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</si>
  <si>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</si>
  <si>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</si>
  <si>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</si>
  <si>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</si>
  <si>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</si>
  <si>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</si>
  <si>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</si>
  <si>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</si>
  <si>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</si>
  <si>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</si>
  <si>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</si>
  <si>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</si>
  <si>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</si>
  <si>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</si>
  <si>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</si>
  <si>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</si>
  <si>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</si>
  <si>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</si>
  <si>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</si>
  <si>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</si>
  <si>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</si>
  <si>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</si>
  <si>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</si>
  <si>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</si>
  <si>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</si>
  <si>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</si>
  <si>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</si>
  <si>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</si>
  <si>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</si>
  <si>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</si>
  <si>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</si>
  <si>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</si>
  <si>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</si>
  <si>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</si>
  <si>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</si>
  <si>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</si>
  <si>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</si>
  <si>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</si>
  <si>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</si>
  <si>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</si>
  <si>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</si>
  <si>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</si>
  <si>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</si>
  <si>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</si>
  <si>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</si>
  <si>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</si>
  <si>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</si>
  <si>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</si>
  <si>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</si>
  <si>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</si>
  <si>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</si>
  <si>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</si>
  <si>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</si>
  <si>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</si>
  <si>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</si>
  <si>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</si>
  <si>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</si>
  <si>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</si>
  <si>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</si>
  <si>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</si>
  <si>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</si>
  <si>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</si>
  <si>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</si>
  <si>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</si>
  <si>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</si>
  <si>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</si>
  <si>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</si>
  <si>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</si>
  <si>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</si>
  <si>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</si>
  <si>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</si>
  <si>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</si>
  <si>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</si>
  <si>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</si>
  <si>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</si>
  <si>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</si>
  <si>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</si>
  <si>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</si>
  <si>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</si>
  <si>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</si>
  <si>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</si>
  <si>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</si>
  <si>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</si>
  <si>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</si>
  <si>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</si>
  <si>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</si>
  <si>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</si>
  <si>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</si>
  <si>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</si>
  <si>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</si>
  <si>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</si>
  <si>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</si>
  <si>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</si>
  <si>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</si>
  <si>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</si>
  <si>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</si>
  <si>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</si>
  <si>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</si>
  <si>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</si>
  <si>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</si>
  <si>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</si>
  <si>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</si>
  <si>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</si>
  <si>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</si>
  <si>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</si>
  <si>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</si>
  <si>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</si>
  <si>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</si>
  <si>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</si>
  <si>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</si>
  <si>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</si>
  <si>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</si>
  <si>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</si>
  <si>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</si>
  <si>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</si>
  <si>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</si>
  <si>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</si>
  <si>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</si>
  <si>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</si>
  <si>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</si>
  <si>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</si>
  <si>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</si>
  <si>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</si>
  <si>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</si>
  <si>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</si>
  <si>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</si>
  <si>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</si>
  <si>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</si>
  <si>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</si>
  <si>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</si>
  <si>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</si>
  <si>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</si>
  <si>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</si>
  <si>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</si>
  <si>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</si>
  <si>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</si>
  <si>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</si>
  <si>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</si>
  <si>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</si>
  <si>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</si>
  <si>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</si>
  <si>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</si>
  <si>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</si>
  <si>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</si>
  <si>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</si>
  <si>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</si>
  <si>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</si>
  <si>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</si>
  <si>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</si>
  <si>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</si>
  <si>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</si>
  <si>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</si>
  <si>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</si>
  <si>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</si>
  <si>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</si>
  <si>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</si>
  <si>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</si>
  <si>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</si>
  <si>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</si>
  <si>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</si>
  <si>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</si>
  <si>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</si>
  <si>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</si>
  <si>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</si>
  <si>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</si>
  <si>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</si>
  <si>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</si>
  <si>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</si>
  <si>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</si>
  <si>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</si>
  <si>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</si>
  <si>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</si>
  <si>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</si>
  <si>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</si>
  <si>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</si>
  <si>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</si>
  <si>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</si>
  <si>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</si>
  <si>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</si>
  <si>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</si>
  <si>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</si>
  <si>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</si>
  <si>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</si>
  <si>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</si>
  <si>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</si>
  <si>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</si>
  <si>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</si>
  <si>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</si>
  <si>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</si>
  <si>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</si>
  <si>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</si>
  <si>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</si>
  <si>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</si>
  <si>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</si>
  <si>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</si>
  <si>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</si>
  <si>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</si>
  <si>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</si>
  <si>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</si>
  <si>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</si>
  <si>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</si>
  <si>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</si>
  <si>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</si>
  <si>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</si>
  <si>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</si>
  <si>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</si>
  <si>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</si>
  <si>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</si>
  <si>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</si>
  <si>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</si>
  <si>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</si>
  <si>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</si>
  <si>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</si>
  <si>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</si>
  <si>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</si>
  <si>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</si>
  <si>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</si>
  <si>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</si>
  <si>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</si>
  <si>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</si>
  <si>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</si>
  <si>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</si>
  <si>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</si>
  <si>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</si>
  <si>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</si>
  <si>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</si>
  <si>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</si>
  <si>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</si>
  <si>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</si>
  <si>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</si>
  <si>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</si>
  <si>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</si>
  <si>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</si>
  <si>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</si>
  <si>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</si>
  <si>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</si>
  <si>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</si>
  <si>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</si>
  <si>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</si>
  <si>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</si>
  <si>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</si>
  <si>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</si>
  <si>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</si>
  <si>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</si>
  <si>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</si>
  <si>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</si>
  <si>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</si>
  <si>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</si>
  <si>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</si>
  <si>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</si>
  <si>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</si>
  <si>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</si>
  <si>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</si>
  <si>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</si>
  <si>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</si>
  <si>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</si>
  <si>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</si>
  <si>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</si>
  <si>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</si>
  <si>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</si>
  <si>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</si>
  <si>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</si>
  <si>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</si>
  <si>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</si>
  <si>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</si>
  <si>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</si>
  <si>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</si>
  <si>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</si>
  <si>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</si>
  <si>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</si>
  <si>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</si>
  <si>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</si>
  <si>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</si>
  <si>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</si>
  <si>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</si>
  <si>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</si>
  <si>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</si>
  <si>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</si>
  <si>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</si>
  <si>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</si>
  <si>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</si>
  <si>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</si>
  <si>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</si>
  <si>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</si>
  <si>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</si>
  <si>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</si>
  <si>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</si>
  <si>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</si>
  <si>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</si>
  <si>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</si>
  <si>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</si>
  <si>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</si>
  <si>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</si>
  <si>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</si>
  <si>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</si>
  <si>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</si>
  <si>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</si>
  <si>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</si>
  <si>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</si>
  <si>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</si>
  <si>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</si>
  <si>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</si>
  <si>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</si>
  <si>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</si>
  <si>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</si>
  <si>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</si>
  <si>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</si>
  <si>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</si>
  <si>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</si>
  <si>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</si>
  <si>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</si>
  <si>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</si>
  <si>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</si>
  <si>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</si>
  <si>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</si>
  <si>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</si>
  <si>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</si>
  <si>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</si>
  <si>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</si>
  <si>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</si>
  <si>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</si>
  <si>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</si>
  <si>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</si>
  <si>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</si>
  <si>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</si>
  <si>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</si>
  <si>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</si>
  <si>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</si>
  <si>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</si>
  <si>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</si>
  <si>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</si>
  <si>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</si>
  <si>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</si>
  <si>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</si>
  <si>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</si>
  <si>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</si>
  <si>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</si>
  <si>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</si>
  <si>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</si>
  <si>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</si>
  <si>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</si>
  <si>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</si>
  <si>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</si>
  <si>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</si>
  <si>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</si>
  <si>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</si>
  <si>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</si>
  <si>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</si>
  <si>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</si>
  <si>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</si>
  <si>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</si>
  <si>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</si>
  <si>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</si>
  <si>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</si>
  <si>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</si>
  <si>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</si>
  <si>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</si>
  <si>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</si>
  <si>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</si>
  <si>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</si>
  <si>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</si>
  <si>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</si>
  <si>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</si>
  <si>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</si>
  <si>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</si>
  <si>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</si>
  <si>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</si>
  <si>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</si>
  <si>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</si>
  <si>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</si>
  <si>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</si>
  <si>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</si>
  <si>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</si>
  <si>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</si>
  <si>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</si>
  <si>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</si>
  <si>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</si>
  <si>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</si>
  <si>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</si>
  <si>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</si>
  <si>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</si>
  <si>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</si>
  <si>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</si>
  <si>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</si>
  <si>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</si>
  <si>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</si>
  <si>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</si>
  <si>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</si>
  <si>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</si>
  <si>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</si>
  <si>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</si>
  <si>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</si>
  <si>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</si>
  <si>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</si>
  <si>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</si>
  <si>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</si>
  <si>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</si>
  <si>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</si>
  <si>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</si>
  <si>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</si>
  <si>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</si>
  <si>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</si>
  <si>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</si>
  <si>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</si>
  <si>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</si>
  <si>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</si>
  <si>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</si>
  <si>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</si>
  <si>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</si>
  <si>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</si>
  <si>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</si>
  <si>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</si>
  <si>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</si>
  <si>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</si>
  <si>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</si>
  <si>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</si>
  <si>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</si>
  <si>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</si>
  <si>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</si>
  <si>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</si>
  <si>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</si>
  <si>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</si>
  <si>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</si>
  <si>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</si>
  <si>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</si>
  <si>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</si>
  <si>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</si>
  <si>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</si>
  <si>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</si>
  <si>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</si>
  <si>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</si>
  <si>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</si>
  <si>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</si>
  <si>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</si>
  <si>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</si>
  <si>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</si>
  <si>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</si>
  <si>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</si>
  <si>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</si>
  <si>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</si>
  <si>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</si>
  <si>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</si>
  <si>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</si>
  <si>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</si>
  <si>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</si>
  <si>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</si>
  <si>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</si>
  <si>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</si>
  <si>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</si>
  <si>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</si>
  <si>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</si>
  <si>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</si>
  <si>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</si>
  <si>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</si>
  <si>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</si>
  <si>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</si>
  <si>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</si>
  <si>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</si>
  <si>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</si>
  <si>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</si>
  <si>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</si>
  <si>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</si>
  <si>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</si>
  <si>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</si>
  <si>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</si>
  <si>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</si>
  <si>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</si>
  <si>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</si>
  <si>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</si>
  <si>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</si>
  <si>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</si>
  <si>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</si>
  <si>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</si>
  <si>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</si>
  <si>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</si>
  <si>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</si>
  <si>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</si>
  <si>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</si>
  <si>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</si>
  <si>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</si>
  <si>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</si>
  <si>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</si>
  <si>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</si>
  <si>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</si>
  <si>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</si>
  <si>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</si>
  <si>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</si>
  <si>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</si>
  <si>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</si>
  <si>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</si>
  <si>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</si>
  <si>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</si>
  <si>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</si>
  <si>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</si>
  <si>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</si>
  <si>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</si>
  <si>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</si>
  <si>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</si>
  <si>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</si>
  <si>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</si>
  <si>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</si>
  <si>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</si>
  <si>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</si>
  <si>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</si>
  <si>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</si>
  <si>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</si>
  <si>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</si>
  <si>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</si>
  <si>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</si>
  <si>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</si>
  <si>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</si>
  <si>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</si>
  <si>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</si>
  <si>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</si>
  <si>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</si>
  <si>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</si>
  <si>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</si>
  <si>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</si>
  <si>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</si>
  <si>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</si>
  <si>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</si>
  <si>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</si>
  <si>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</si>
  <si>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</si>
  <si>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</si>
  <si>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</si>
  <si>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</si>
  <si>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</si>
  <si>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</si>
  <si>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</si>
  <si>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</si>
  <si>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</si>
  <si>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</si>
  <si>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</si>
  <si>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</si>
  <si>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</si>
  <si>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</si>
  <si>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</si>
  <si>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</si>
  <si>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</si>
  <si>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</si>
  <si>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</si>
  <si>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</si>
  <si>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</si>
  <si>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</si>
  <si>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</si>
  <si>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</si>
  <si>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</si>
  <si>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</si>
  <si>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</si>
  <si>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</si>
  <si>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</si>
  <si>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</si>
  <si>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</si>
  <si>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</si>
  <si>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</si>
  <si>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</si>
  <si>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</si>
  <si>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</si>
  <si>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</si>
  <si>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</si>
  <si>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</si>
  <si>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</si>
  <si>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</si>
  <si>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</si>
  <si>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</si>
  <si>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</si>
  <si>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</si>
  <si>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</si>
  <si>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</si>
  <si>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</si>
  <si>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</si>
  <si>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</si>
  <si>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</si>
  <si>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</si>
  <si>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</si>
  <si>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</si>
  <si>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</si>
  <si>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</si>
  <si>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</si>
  <si>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</si>
  <si>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</si>
  <si>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</si>
  <si>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</si>
  <si>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</si>
  <si>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</si>
  <si>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</si>
  <si>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</si>
  <si>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</si>
  <si>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</si>
  <si>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</si>
  <si>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</si>
  <si>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</si>
  <si>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</si>
  <si>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</si>
  <si>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</si>
  <si>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</si>
  <si>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</si>
  <si>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</si>
  <si>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</si>
  <si>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</si>
  <si>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</si>
  <si>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</si>
  <si>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</si>
  <si>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</si>
  <si>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</si>
  <si>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</si>
  <si>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</si>
  <si>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</si>
  <si>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</si>
  <si>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</si>
  <si>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</si>
  <si>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</si>
  <si>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</si>
  <si>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</si>
  <si>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</si>
  <si>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</si>
  <si>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</si>
  <si>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</si>
  <si>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</si>
  <si>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</si>
  <si>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</si>
  <si>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</si>
  <si>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</si>
  <si>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</si>
  <si>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</si>
  <si>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</si>
  <si>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</si>
  <si>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</si>
  <si>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</si>
  <si>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</si>
  <si>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</si>
  <si>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</si>
  <si>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</si>
  <si>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</si>
  <si>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</si>
  <si>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</si>
  <si>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</si>
  <si>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</si>
  <si>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</si>
  <si>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</si>
  <si>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</si>
  <si>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</si>
  <si>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</si>
  <si>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</si>
  <si>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</si>
  <si>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</si>
  <si>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</si>
  <si>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</si>
  <si>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</si>
  <si>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</si>
  <si>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</si>
  <si>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</si>
  <si>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</si>
  <si>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</si>
  <si>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</si>
  <si>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</si>
  <si>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</si>
  <si>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</si>
  <si>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</si>
  <si>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</si>
  <si>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</si>
  <si>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</si>
  <si>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</si>
  <si>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</si>
  <si>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</si>
  <si>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</si>
  <si>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</si>
  <si>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</si>
  <si>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</si>
  <si>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</si>
  <si>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</si>
  <si>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</si>
  <si>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</si>
  <si>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</si>
  <si>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</si>
  <si>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</si>
  <si>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</si>
  <si>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</si>
  <si>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</si>
  <si>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</si>
  <si>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</si>
  <si>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</si>
  <si>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</si>
  <si>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</si>
  <si>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</si>
  <si>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</si>
  <si>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</si>
  <si>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</si>
  <si>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</si>
  <si>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</si>
  <si>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</si>
  <si>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</si>
  <si>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</si>
  <si>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</si>
  <si>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</si>
  <si>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</si>
  <si>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</si>
  <si>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</si>
  <si>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</si>
  <si>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</si>
  <si>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</si>
  <si>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</si>
  <si>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</si>
  <si>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</si>
  <si>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</si>
  <si>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</si>
  <si>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</si>
  <si>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</si>
  <si>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</si>
  <si>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</si>
  <si>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</si>
  <si>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</si>
  <si>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</si>
  <si>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</si>
  <si>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</si>
  <si>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</si>
  <si>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</si>
  <si>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</si>
  <si>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</si>
  <si>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</si>
  <si>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</si>
  <si>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</si>
  <si>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</si>
  <si>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</si>
  <si>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</si>
  <si>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</si>
  <si>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</si>
  <si>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</si>
  <si>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</si>
  <si>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</si>
  <si>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</si>
  <si>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</si>
  <si>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</si>
  <si>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</si>
  <si>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</si>
  <si>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</si>
  <si>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</si>
  <si>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</si>
  <si>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</si>
  <si>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</si>
  <si>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</si>
  <si>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</si>
  <si>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</si>
  <si>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</si>
  <si>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</si>
  <si>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</si>
  <si>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</si>
  <si>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</si>
  <si>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</si>
  <si>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</si>
  <si>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</si>
  <si>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</si>
  <si>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</si>
  <si>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</si>
  <si>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</si>
  <si>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</si>
  <si>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</si>
  <si>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</si>
  <si>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</si>
  <si>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</si>
  <si>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</si>
  <si>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</si>
  <si>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</si>
  <si>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</si>
  <si>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</si>
  <si>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</si>
  <si>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</si>
  <si>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</si>
  <si>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</si>
  <si>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</si>
  <si>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</si>
  <si>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</si>
  <si>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</si>
  <si>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</si>
  <si>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</si>
  <si>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</si>
  <si>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</si>
  <si>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</si>
  <si>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</si>
  <si>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</si>
  <si>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</si>
  <si>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</si>
  <si>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</si>
  <si>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</si>
  <si>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</si>
  <si>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</si>
  <si>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</si>
  <si>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</si>
  <si>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</si>
  <si>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</si>
  <si>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</si>
  <si>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</si>
  <si>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</si>
  <si>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</si>
  <si>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</si>
  <si>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</si>
  <si>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</si>
  <si>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</si>
  <si>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</si>
  <si>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</si>
  <si>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</si>
  <si>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</si>
  <si>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</si>
  <si>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</si>
  <si>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</si>
  <si>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</si>
  <si>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</si>
  <si>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</si>
  <si>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</si>
  <si>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</si>
  <si>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</si>
  <si>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</si>
  <si>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</si>
  <si>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</si>
  <si>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</si>
  <si>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</si>
  <si>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</si>
  <si>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</si>
  <si>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</si>
  <si>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</si>
  <si>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</si>
  <si>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</si>
  <si>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</si>
  <si>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</si>
  <si>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</si>
  <si>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</si>
  <si>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</si>
  <si>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</si>
  <si>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</si>
  <si>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</si>
  <si>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</si>
  <si>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</si>
  <si>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</si>
  <si>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</si>
  <si>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</si>
  <si>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</si>
  <si>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</si>
  <si>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</si>
  <si>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</si>
  <si>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</si>
  <si>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</si>
  <si>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</si>
  <si>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</si>
  <si>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</si>
  <si>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</si>
  <si>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</si>
  <si>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</si>
  <si>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</si>
  <si>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</si>
  <si>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</si>
  <si>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</si>
  <si>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</si>
  <si>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</si>
  <si>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</si>
  <si>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</si>
  <si>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</si>
  <si>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</si>
  <si>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</si>
  <si>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</si>
  <si>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</si>
  <si>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</si>
  <si>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</si>
  <si>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</si>
  <si>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</si>
  <si>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</si>
  <si>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</si>
  <si>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</si>
  <si>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</si>
  <si>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</si>
  <si>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</si>
  <si>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</si>
  <si>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</si>
  <si>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</si>
  <si>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</si>
  <si>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</si>
  <si>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</si>
  <si>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</si>
  <si>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</si>
  <si>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</si>
  <si>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</si>
  <si>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</si>
  <si>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</si>
  <si>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</si>
  <si>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</si>
  <si>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</si>
  <si>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</si>
  <si>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</si>
  <si>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</si>
  <si>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</si>
  <si>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</si>
  <si>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</si>
  <si>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</si>
  <si>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</si>
  <si>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</si>
  <si>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</si>
  <si>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</si>
  <si>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</si>
  <si>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</si>
  <si>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</si>
  <si>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</si>
  <si>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</si>
  <si>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</si>
  <si>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</si>
  <si>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</si>
  <si>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</si>
  <si>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</si>
  <si>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</si>
  <si>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</si>
  <si>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</si>
  <si>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</si>
  <si>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</si>
  <si>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</si>
  <si>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</si>
  <si>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</si>
  <si>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</si>
  <si>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</si>
  <si>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</si>
  <si>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</si>
  <si>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</si>
  <si>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</si>
  <si>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</si>
  <si>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</si>
  <si>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</si>
  <si>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</si>
  <si>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</si>
  <si>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</si>
  <si>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</si>
  <si>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</si>
  <si>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</si>
  <si>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</si>
  <si>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</si>
  <si>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</si>
  <si>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</si>
  <si>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</si>
  <si>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</si>
  <si>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</si>
  <si>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</si>
  <si>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</si>
  <si>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</si>
  <si>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</si>
  <si>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</si>
  <si>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</si>
  <si>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</si>
  <si>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</si>
  <si>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</si>
  <si>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</si>
  <si>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</si>
  <si>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</si>
  <si>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</si>
  <si>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</si>
  <si>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</si>
  <si>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</si>
  <si>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</si>
  <si>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</si>
  <si>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</si>
  <si>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</si>
  <si>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</si>
  <si>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</si>
  <si>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</si>
  <si>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</si>
  <si>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</si>
  <si>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</si>
  <si>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</si>
  <si>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</si>
  <si>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</si>
  <si>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</si>
  <si>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</si>
  <si>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</si>
  <si>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</si>
  <si>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</si>
  <si>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</si>
  <si>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</si>
  <si>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</si>
  <si>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</si>
  <si>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</si>
  <si>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</si>
  <si>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</si>
  <si>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</si>
  <si>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</si>
  <si>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</si>
  <si>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</si>
  <si>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</si>
  <si>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</si>
  <si>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</si>
  <si>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</si>
  <si>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</si>
  <si>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</si>
  <si>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</si>
  <si>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</si>
  <si>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</si>
  <si>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</si>
  <si>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</si>
  <si>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</si>
  <si>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</si>
  <si>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</si>
  <si>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</si>
  <si>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</si>
  <si>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</si>
  <si>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</si>
  <si>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</si>
  <si>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</si>
  <si>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</si>
  <si>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</si>
  <si>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</si>
  <si>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</si>
  <si>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</si>
  <si>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</si>
  <si>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</si>
  <si>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</si>
  <si>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</si>
  <si>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</si>
  <si>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</si>
  <si>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</si>
  <si>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</si>
  <si>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</si>
  <si>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</si>
  <si>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</si>
  <si>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</si>
  <si>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</si>
  <si>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</si>
  <si>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</si>
  <si>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</si>
  <si>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</si>
  <si>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</si>
  <si>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</si>
  <si>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</si>
  <si>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</si>
  <si>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</si>
  <si>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</si>
  <si>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</si>
  <si>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</si>
  <si>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</si>
  <si>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</si>
  <si>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</si>
  <si>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</si>
  <si>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</si>
  <si>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</si>
  <si>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</si>
  <si>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</si>
  <si>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</si>
  <si>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</si>
  <si>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</si>
  <si>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</si>
  <si>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</si>
  <si>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</si>
  <si>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</si>
  <si>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</si>
  <si>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</si>
  <si>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</si>
  <si>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</si>
  <si>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</si>
  <si>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</si>
  <si>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</si>
  <si>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</si>
  <si>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</si>
  <si>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</si>
  <si>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</si>
  <si>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</si>
  <si>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</si>
  <si>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</si>
  <si>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</si>
  <si>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</si>
  <si>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</si>
  <si>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</si>
  <si>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</si>
  <si>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</si>
  <si>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</si>
  <si>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</si>
  <si>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</si>
  <si>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</si>
  <si>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</si>
  <si>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</si>
  <si>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</si>
  <si>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</si>
  <si>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</si>
  <si>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</si>
  <si>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</si>
  <si>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</si>
  <si>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</si>
  <si>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</si>
  <si>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</si>
  <si>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</si>
  <si>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</si>
  <si>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</si>
  <si>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</si>
  <si>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</si>
  <si>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</si>
  <si>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</si>
  <si>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</si>
  <si>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</si>
  <si>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</si>
  <si>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</si>
  <si>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</si>
  <si>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</si>
  <si>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</si>
  <si>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</si>
  <si>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</si>
  <si>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</si>
  <si>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</si>
  <si>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</si>
  <si>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</si>
  <si>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</si>
  <si>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</si>
  <si>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</si>
  <si>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</si>
  <si>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</si>
  <si>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</si>
  <si>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</si>
  <si>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</si>
  <si>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</si>
  <si>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</si>
  <si>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</si>
  <si>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</si>
  <si>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</si>
  <si>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</si>
  <si>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</si>
  <si>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</si>
  <si>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</si>
  <si>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</si>
  <si>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</si>
  <si>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</si>
  <si>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</si>
  <si>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</si>
  <si>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</si>
  <si>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</si>
  <si>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</si>
  <si>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</si>
  <si>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</si>
  <si>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</si>
  <si>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</si>
  <si>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</si>
  <si>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</si>
  <si>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</si>
  <si>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</si>
  <si>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</si>
  <si>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</si>
  <si>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</si>
  <si>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</si>
  <si>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</si>
  <si>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</si>
  <si>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</si>
  <si>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</si>
  <si>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</si>
  <si>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</si>
  <si>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</si>
  <si>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</si>
  <si>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</si>
  <si>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</si>
  <si>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</si>
  <si>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</si>
  <si>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</si>
  <si>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</si>
  <si>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</si>
  <si>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</si>
  <si>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</si>
  <si>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</si>
  <si>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</si>
  <si>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</si>
  <si>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</si>
  <si>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</si>
  <si>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</si>
  <si>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</si>
  <si>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</si>
  <si>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</si>
  <si>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</si>
  <si>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</si>
  <si>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</si>
  <si>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</si>
  <si>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</si>
  <si>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</si>
  <si>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</si>
  <si>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</si>
  <si>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</si>
  <si>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</si>
  <si>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</si>
  <si>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</si>
  <si>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</si>
  <si>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</si>
  <si>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</si>
  <si>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</si>
  <si>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</si>
  <si>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</si>
  <si>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</si>
  <si>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</si>
  <si>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</si>
  <si>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</si>
  <si>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</si>
  <si>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</si>
  <si>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</si>
  <si>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</si>
  <si>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</si>
  <si>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</si>
  <si>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</si>
  <si>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</si>
  <si>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</si>
  <si>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</si>
  <si>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</si>
  <si>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</si>
  <si>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</si>
  <si>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</si>
  <si>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</si>
  <si>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</si>
  <si>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</si>
  <si>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</si>
  <si>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</si>
  <si>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</si>
  <si>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</si>
  <si>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</si>
  <si>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</si>
  <si>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</si>
  <si>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</si>
  <si>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</si>
  <si>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</si>
  <si>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</si>
  <si>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</si>
  <si>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</si>
  <si>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</si>
  <si>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</si>
  <si>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</si>
  <si>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</si>
  <si>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</si>
  <si>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</si>
  <si>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</si>
  <si>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</si>
  <si>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</si>
  <si>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</si>
  <si>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</si>
  <si>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</si>
  <si>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</si>
  <si>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</si>
  <si>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</si>
  <si>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</si>
  <si>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</si>
  <si>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</si>
  <si>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</si>
  <si>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</si>
  <si>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</si>
  <si>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</si>
  <si>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</si>
  <si>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</si>
  <si>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</si>
  <si>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</si>
  <si>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</si>
  <si>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</si>
  <si>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</si>
  <si>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</si>
  <si>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</si>
  <si>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</si>
  <si>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</si>
  <si>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</si>
  <si>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</si>
  <si>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</si>
  <si>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</si>
  <si>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</si>
  <si>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</si>
  <si>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</si>
  <si>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</si>
  <si>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</si>
  <si>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</si>
  <si>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</si>
  <si>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</si>
  <si>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</si>
  <si>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</si>
  <si>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</si>
  <si>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</si>
  <si>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</si>
  <si>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</si>
  <si>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</si>
  <si>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</si>
  <si>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</si>
  <si>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</si>
  <si>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</si>
  <si>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</si>
  <si>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</si>
  <si>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</si>
  <si>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</si>
  <si>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</si>
  <si>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</si>
  <si>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</si>
  <si>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</si>
  <si>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</si>
  <si>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</si>
  <si>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</si>
  <si>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</si>
  <si>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</si>
  <si>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</si>
  <si>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</si>
  <si>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</si>
  <si>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</si>
  <si>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</si>
  <si>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</si>
  <si>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</si>
  <si>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</si>
  <si>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</si>
  <si>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</si>
  <si>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</si>
  <si>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</si>
  <si>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</si>
  <si>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</si>
  <si>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</si>
  <si>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</si>
  <si>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</si>
  <si>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</si>
  <si>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</si>
  <si>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</si>
  <si>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</si>
  <si>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</si>
  <si>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</si>
  <si>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</si>
  <si>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</si>
  <si>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</si>
  <si>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</si>
  <si>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</si>
  <si>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</si>
  <si>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</si>
  <si>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</si>
  <si>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</si>
  <si>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</si>
  <si>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</si>
  <si>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</si>
  <si>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</si>
  <si>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</si>
  <si>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</si>
  <si>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</si>
  <si>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</si>
  <si>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</si>
  <si>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</si>
  <si>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</si>
  <si>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</si>
  <si>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</si>
  <si>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</si>
  <si>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</si>
  <si>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</si>
  <si>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</si>
  <si>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</si>
  <si>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</si>
  <si>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</si>
  <si>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</si>
  <si>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</si>
  <si>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</si>
  <si>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</si>
  <si>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</si>
  <si>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</si>
  <si>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</si>
  <si>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</si>
  <si>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</si>
  <si>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</si>
  <si>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</si>
  <si>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</si>
  <si>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</si>
  <si>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</si>
  <si>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</si>
  <si>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</si>
  <si>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</si>
  <si>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</si>
  <si>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</si>
  <si>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</si>
  <si>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</si>
  <si>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</si>
  <si>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</si>
  <si>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</si>
  <si>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</si>
  <si>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</si>
  <si>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</si>
  <si>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</si>
  <si>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</si>
  <si>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</si>
  <si>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</si>
  <si>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</si>
  <si>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</si>
  <si>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</si>
  <si>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</si>
  <si>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</si>
  <si>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</si>
  <si>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</si>
  <si>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</si>
  <si>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</si>
  <si>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</si>
  <si>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</si>
  <si>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</si>
  <si>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</si>
  <si>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</si>
  <si>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</si>
  <si>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</si>
  <si>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</si>
  <si>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</si>
  <si>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</si>
  <si>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</si>
  <si>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</si>
  <si>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</si>
  <si>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</si>
  <si>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</si>
  <si>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</si>
  <si>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</si>
  <si>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</si>
  <si>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</si>
  <si>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</si>
  <si>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</si>
  <si>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</si>
  <si>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</si>
  <si>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</si>
  <si>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</si>
  <si>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</si>
  <si>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</si>
  <si>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</si>
  <si>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</si>
  <si>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</si>
  <si>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</si>
  <si>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</si>
  <si>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</si>
  <si>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</si>
  <si>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</si>
  <si>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</si>
  <si>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</si>
  <si>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</si>
  <si>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</si>
  <si>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</si>
  <si>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</si>
  <si>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</si>
  <si>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</si>
  <si>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</si>
  <si>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</si>
  <si>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</si>
  <si>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</si>
  <si>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</si>
  <si>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</si>
  <si>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</si>
  <si>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</si>
  <si>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</si>
  <si>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</si>
  <si>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</si>
  <si>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</si>
  <si>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</si>
  <si>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</si>
  <si>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</si>
  <si>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</si>
  <si>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</si>
  <si>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</si>
  <si>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</si>
  <si>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</si>
  <si>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</si>
  <si>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</si>
  <si>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</si>
  <si>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</si>
  <si>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</si>
  <si>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</si>
  <si>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</si>
  <si>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</si>
  <si>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</si>
  <si>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</si>
  <si>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</si>
  <si>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</si>
  <si>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</si>
  <si>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</si>
  <si>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</si>
  <si>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</si>
  <si>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</si>
  <si>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</si>
  <si>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</si>
  <si>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</si>
  <si>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</si>
  <si>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</si>
  <si>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</si>
  <si>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</si>
  <si>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</si>
  <si>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</si>
  <si>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</si>
  <si>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</si>
  <si>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</si>
  <si>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</si>
  <si>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</si>
  <si>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</si>
  <si>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</si>
  <si>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</si>
  <si>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</si>
  <si>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</si>
  <si>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</si>
  <si>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</si>
  <si>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</si>
  <si>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</si>
  <si>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</si>
  <si>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</si>
  <si>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</si>
  <si>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</si>
  <si>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</si>
  <si>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</si>
  <si>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</si>
  <si>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</si>
  <si>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</si>
  <si>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</si>
  <si>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</si>
  <si>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</si>
  <si>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</si>
  <si>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</si>
  <si>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</si>
  <si>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</si>
  <si>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</si>
  <si>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</si>
  <si>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</si>
  <si>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</si>
  <si>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</si>
  <si>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</si>
  <si>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</si>
  <si>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</si>
  <si>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</si>
  <si>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</si>
  <si>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</si>
  <si>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</si>
  <si>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</si>
  <si>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</si>
  <si>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</si>
  <si>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</si>
  <si>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</si>
  <si>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</si>
  <si>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</si>
  <si>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</si>
  <si>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</si>
  <si>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</si>
  <si>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</si>
  <si>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</si>
  <si>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</si>
  <si>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</si>
  <si>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</si>
  <si>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</si>
  <si>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</si>
  <si>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</si>
  <si>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</si>
  <si>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</si>
  <si>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</si>
  <si>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</si>
  <si>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</si>
  <si>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</si>
  <si>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</si>
  <si>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</si>
  <si>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</si>
  <si>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</si>
  <si>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</si>
  <si>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</si>
  <si>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</si>
  <si>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</si>
  <si>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</si>
  <si>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</si>
  <si>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</si>
  <si>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</si>
  <si>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</si>
  <si>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</si>
  <si>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</si>
  <si>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</si>
  <si>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</si>
  <si>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</si>
  <si>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</si>
  <si>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</si>
  <si>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</si>
  <si>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</si>
  <si>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</si>
  <si>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</si>
  <si>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</si>
  <si>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</si>
  <si>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</si>
  <si>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</si>
  <si>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</si>
  <si>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</si>
  <si>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</si>
  <si>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</si>
  <si>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</si>
  <si>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</si>
  <si>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</si>
  <si>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</si>
  <si>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</si>
  <si>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</si>
  <si>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</si>
  <si>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</si>
  <si>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</si>
  <si>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</si>
  <si>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</si>
  <si>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</si>
  <si>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</si>
  <si>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</si>
  <si>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</si>
  <si>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</si>
  <si>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</si>
  <si>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</si>
  <si>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</si>
  <si>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</si>
  <si>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</si>
  <si>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</si>
  <si>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</si>
  <si>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</si>
  <si>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</si>
  <si>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</si>
  <si>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</si>
  <si>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</si>
  <si>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</si>
  <si>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</si>
  <si>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</si>
  <si>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</si>
  <si>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</si>
  <si>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</si>
  <si>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</si>
  <si>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</si>
  <si>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</si>
  <si>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</si>
  <si>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</si>
  <si>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</si>
  <si>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</si>
  <si>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</si>
  <si>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</si>
  <si>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</si>
  <si>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</si>
  <si>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</si>
  <si>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</si>
  <si>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</si>
  <si>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</si>
  <si>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</si>
  <si>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</si>
  <si>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</si>
  <si>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</si>
  <si>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</si>
  <si>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</si>
  <si>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</si>
  <si>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</si>
  <si>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</si>
  <si>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</si>
  <si>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</si>
  <si>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</si>
  <si>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</si>
  <si>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</si>
  <si>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</si>
  <si>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</si>
  <si>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</si>
  <si>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</si>
  <si>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</si>
  <si>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</si>
  <si>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</si>
  <si>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</si>
  <si>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</si>
  <si>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</si>
  <si>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</si>
  <si>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</si>
  <si>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</si>
  <si>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</si>
  <si>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</si>
  <si>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</si>
  <si>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</si>
  <si>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</si>
  <si>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</si>
  <si>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</si>
  <si>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</si>
  <si>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</si>
  <si>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</si>
  <si>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</si>
  <si>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</si>
  <si>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</si>
  <si>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</si>
  <si>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</si>
  <si>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</si>
  <si>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</si>
  <si>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</si>
  <si>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</si>
  <si>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</si>
  <si>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</si>
  <si>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</si>
  <si>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</si>
  <si>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</si>
  <si>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</si>
  <si>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</si>
  <si>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</si>
  <si>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</si>
  <si>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</si>
  <si>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</si>
  <si>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</si>
  <si>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</si>
  <si>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</si>
  <si>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</si>
  <si>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</si>
  <si>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</si>
  <si>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</si>
  <si>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</si>
  <si>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</si>
  <si>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</si>
  <si>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</si>
  <si>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</si>
  <si>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</si>
  <si>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</si>
  <si>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</si>
  <si>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</si>
  <si>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</si>
  <si>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</si>
  <si>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</si>
  <si>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</si>
  <si>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</si>
  <si>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</si>
  <si>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</si>
  <si>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</si>
  <si>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</si>
  <si>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</si>
  <si>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</si>
  <si>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</si>
  <si>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</si>
  <si>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</si>
  <si>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</si>
  <si>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</si>
  <si>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</si>
  <si>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</si>
  <si>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</si>
  <si>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</si>
  <si>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</si>
  <si>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</si>
  <si>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</si>
  <si>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</si>
  <si>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</si>
  <si>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</si>
  <si>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</si>
  <si>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</si>
  <si>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</si>
  <si>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</si>
  <si>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</si>
  <si>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</si>
  <si>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</si>
  <si>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</si>
  <si>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</si>
  <si>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</si>
  <si>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</si>
  <si>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</si>
  <si>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</si>
  <si>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</si>
  <si>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</si>
  <si>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</si>
  <si>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</si>
  <si>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</si>
  <si>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</si>
  <si>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</si>
  <si>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</si>
  <si>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</si>
  <si>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</si>
  <si>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</si>
  <si>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</si>
  <si>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</si>
  <si>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</si>
  <si>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</si>
  <si>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</si>
  <si>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</si>
  <si>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</si>
  <si>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</si>
  <si>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</si>
  <si>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</si>
  <si>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</si>
  <si>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</si>
  <si>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</si>
  <si>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</si>
  <si>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</si>
  <si>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</si>
  <si>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</si>
  <si>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</si>
  <si>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</si>
  <si>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</si>
  <si>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</si>
  <si>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</si>
  <si>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</si>
  <si>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</si>
  <si>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</si>
  <si>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</si>
  <si>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</si>
  <si>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</si>
  <si>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</si>
  <si>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</si>
  <si>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</si>
  <si>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</si>
  <si>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</si>
  <si>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</si>
  <si>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</si>
  <si>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</si>
  <si>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</si>
  <si>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</si>
  <si>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</si>
  <si>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</si>
  <si>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</si>
  <si>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</si>
  <si>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</si>
  <si>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</si>
  <si>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</si>
  <si>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</si>
  <si>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</si>
  <si>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</si>
  <si>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</si>
  <si>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</si>
  <si>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</si>
  <si>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</si>
  <si>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</si>
  <si>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</si>
  <si>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</si>
  <si>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</si>
  <si>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</si>
  <si>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</si>
  <si>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</si>
  <si>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</si>
  <si>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</si>
  <si>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</si>
  <si>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</si>
  <si>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</si>
  <si>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</si>
  <si>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</si>
  <si>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</si>
  <si>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</si>
  <si>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</si>
  <si>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</si>
  <si>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</si>
  <si>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</si>
  <si>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</si>
  <si>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</si>
  <si>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</si>
  <si>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</si>
  <si>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</si>
  <si>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</si>
  <si>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</si>
  <si>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</si>
  <si>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</si>
  <si>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</si>
  <si>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</si>
  <si>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</si>
  <si>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</si>
  <si>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</si>
  <si>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</si>
  <si>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</si>
  <si>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</si>
  <si>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</si>
  <si>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</si>
  <si>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</si>
  <si>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</si>
  <si>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</si>
  <si>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</si>
  <si>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</si>
  <si>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</si>
  <si>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</si>
  <si>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</si>
  <si>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</si>
  <si>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</si>
  <si>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</si>
  <si>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</si>
  <si>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</si>
  <si>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</si>
  <si>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</si>
  <si>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</si>
  <si>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</si>
  <si>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</si>
  <si>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</si>
  <si>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</si>
  <si>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</si>
  <si>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</si>
  <si>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</si>
  <si>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</si>
  <si>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</si>
  <si>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</si>
  <si>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</si>
  <si>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</si>
  <si>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</si>
  <si>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</si>
  <si>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</si>
  <si>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</si>
  <si>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</si>
  <si>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</si>
  <si>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</si>
  <si>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</si>
  <si>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</si>
  <si>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</si>
  <si>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</si>
  <si>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</si>
  <si>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</si>
  <si>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</si>
  <si>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</si>
  <si>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</si>
  <si>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</si>
  <si>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</si>
  <si>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</si>
  <si>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</si>
  <si>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</si>
  <si>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</si>
  <si>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</si>
  <si>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</si>
  <si>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</si>
  <si>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</si>
  <si>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</si>
  <si>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</si>
  <si>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</si>
  <si>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</si>
  <si>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</si>
  <si>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</si>
  <si>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</si>
  <si>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</si>
  <si>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</si>
  <si>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</si>
  <si>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</si>
  <si>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</si>
  <si>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</si>
  <si>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</si>
  <si>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</si>
  <si>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</si>
  <si>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</si>
  <si>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</si>
  <si>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</si>
  <si>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</si>
  <si>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</si>
  <si>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</si>
  <si>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</si>
  <si>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</si>
  <si>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</si>
  <si>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</si>
  <si>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</si>
  <si>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</si>
  <si>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</si>
  <si>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</si>
  <si>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</si>
  <si>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</si>
  <si>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</si>
  <si>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</si>
  <si>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</si>
  <si>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</si>
  <si>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</si>
  <si>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</si>
  <si>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</si>
  <si>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</si>
  <si>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</si>
  <si>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</si>
  <si>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</si>
  <si>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</si>
  <si>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</si>
  <si>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</si>
  <si>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</si>
  <si>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</si>
  <si>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</si>
  <si>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</si>
  <si>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</si>
  <si>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</si>
  <si>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</si>
  <si>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</si>
  <si>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</si>
  <si>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</si>
  <si>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</si>
  <si>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</si>
  <si>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</si>
  <si>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</si>
  <si>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</si>
  <si>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</si>
  <si>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</si>
  <si>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</si>
  <si>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</si>
  <si>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</si>
  <si>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</si>
  <si>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</si>
  <si>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</si>
  <si>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</si>
  <si>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</si>
  <si>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</si>
  <si>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</si>
  <si>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</si>
  <si>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</si>
  <si>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</si>
  <si>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</si>
  <si>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</si>
  <si>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</si>
  <si>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</si>
  <si>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</si>
  <si>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</si>
  <si>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</si>
  <si>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</si>
  <si>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</si>
  <si>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</si>
  <si>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</si>
  <si>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</si>
  <si>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</si>
  <si>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</si>
  <si>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</si>
  <si>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</si>
  <si>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</si>
  <si>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</si>
  <si>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</si>
  <si>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</si>
  <si>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</si>
  <si>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</si>
  <si>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</si>
  <si>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</si>
  <si>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</si>
  <si>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</si>
  <si>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</si>
  <si>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</si>
  <si>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</si>
  <si>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</si>
  <si>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</si>
  <si>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</si>
  <si>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</si>
  <si>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</si>
  <si>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</si>
  <si>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</si>
  <si>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</si>
  <si>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</si>
  <si>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</si>
  <si>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</si>
  <si>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</si>
  <si>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</si>
  <si>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</si>
  <si>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</si>
  <si>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</si>
  <si>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</si>
  <si>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</si>
  <si>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</si>
  <si>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</si>
  <si>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</si>
  <si>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</si>
  <si>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</si>
  <si>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</si>
  <si>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</si>
  <si>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</si>
  <si>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</si>
  <si>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</si>
  <si>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</si>
  <si>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</si>
  <si>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</si>
  <si>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</si>
  <si>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</si>
  <si>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</si>
  <si>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</si>
  <si>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</si>
  <si>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</si>
  <si>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</si>
  <si>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</si>
  <si>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</si>
  <si>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</si>
  <si>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</si>
  <si>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</si>
  <si>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</si>
  <si>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</si>
  <si>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</si>
  <si>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</si>
  <si>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</si>
  <si>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</si>
  <si>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</si>
  <si>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</si>
  <si>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</si>
  <si>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</si>
  <si>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</si>
  <si>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</si>
  <si>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</si>
  <si>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</si>
  <si>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</si>
  <si>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</si>
  <si>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</si>
  <si>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</si>
  <si>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</si>
  <si>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</si>
  <si>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</si>
  <si>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</si>
  <si>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</si>
  <si>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</si>
  <si>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</si>
  <si>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</si>
  <si>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</si>
  <si>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</si>
  <si>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</si>
  <si>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</si>
  <si>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</si>
  <si>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</si>
  <si>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</si>
  <si>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</si>
  <si>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</si>
  <si>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</si>
  <si>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</si>
  <si>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</si>
  <si>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</si>
  <si>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</si>
  <si>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</si>
  <si>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</si>
  <si>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</si>
  <si>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</si>
  <si>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</si>
  <si>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</si>
  <si>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</si>
  <si>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</si>
  <si>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</si>
  <si>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</si>
  <si>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</si>
  <si>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</si>
  <si>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</si>
  <si>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</si>
  <si>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</si>
  <si>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</si>
  <si>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</si>
  <si>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</si>
  <si>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</si>
  <si>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</si>
  <si>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</si>
  <si>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</si>
  <si>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</si>
  <si>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</si>
  <si>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</si>
  <si>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</si>
  <si>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</si>
  <si>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</si>
  <si>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</si>
  <si>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</si>
  <si>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</si>
  <si>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</si>
  <si>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</si>
  <si>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</si>
  <si>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</si>
  <si>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</si>
  <si>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</si>
  <si>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</si>
  <si>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</si>
  <si>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</si>
  <si>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</si>
  <si>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</si>
  <si>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</si>
  <si>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</si>
  <si>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</si>
  <si>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</si>
  <si>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</si>
  <si>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</si>
  <si>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</si>
  <si>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</si>
  <si>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</si>
  <si>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</si>
  <si>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</si>
  <si>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</si>
  <si>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</si>
  <si>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</si>
  <si>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</si>
  <si>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</si>
  <si>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</si>
  <si>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</si>
  <si>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</si>
  <si>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</si>
  <si>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</si>
  <si>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</si>
  <si>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</si>
  <si>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</si>
  <si>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</si>
  <si>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</si>
  <si>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</si>
  <si>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</si>
  <si>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</si>
  <si>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</si>
  <si>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</si>
  <si>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</si>
  <si>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</si>
  <si>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</si>
  <si>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</si>
  <si>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</si>
  <si>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</si>
  <si>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</si>
  <si>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</si>
  <si>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</si>
  <si>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</si>
  <si>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</si>
  <si>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</si>
  <si>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</si>
  <si>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</si>
  <si>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</si>
  <si>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</si>
  <si>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</si>
  <si>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</si>
  <si>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</si>
  <si>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</si>
  <si>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</si>
  <si>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</si>
  <si>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</si>
  <si>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</si>
  <si>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</si>
  <si>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</si>
  <si>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</si>
  <si>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</si>
  <si>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</si>
  <si>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</si>
  <si>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</si>
  <si>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</si>
  <si>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</si>
  <si>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</si>
  <si>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</si>
  <si>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</si>
  <si>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</si>
  <si>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</si>
  <si>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</si>
  <si>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</si>
  <si>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</si>
  <si>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</si>
  <si>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</si>
  <si>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</si>
  <si>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</si>
  <si>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</si>
  <si>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</si>
  <si>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</si>
  <si>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</si>
  <si>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</si>
  <si>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</si>
  <si>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</si>
  <si>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</si>
  <si>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</si>
  <si>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</si>
  <si>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</si>
  <si>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</si>
  <si>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</si>
  <si>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</si>
  <si>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</si>
  <si>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</si>
  <si>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</si>
  <si>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</si>
  <si>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</si>
  <si>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</si>
  <si>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</si>
  <si>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</si>
  <si>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</si>
  <si>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</si>
  <si>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</si>
  <si>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</si>
  <si>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</si>
  <si>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</si>
  <si>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</si>
  <si>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</si>
  <si>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</si>
  <si>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</si>
  <si>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</si>
  <si>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</si>
  <si>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</si>
  <si>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</si>
  <si>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</si>
  <si>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</si>
  <si>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</si>
  <si>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</si>
  <si>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</si>
  <si>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</si>
  <si>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</si>
  <si>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</si>
  <si>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</si>
  <si>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</si>
  <si>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</si>
  <si>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</si>
  <si>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</si>
  <si>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</si>
  <si>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</si>
  <si>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</si>
  <si>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</si>
  <si>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</si>
  <si>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</si>
  <si>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</si>
  <si>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</si>
  <si>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</si>
  <si>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</si>
  <si>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</si>
  <si>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</si>
  <si>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</si>
  <si>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</si>
  <si>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</si>
  <si>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</si>
  <si>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</si>
  <si>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</si>
  <si>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</si>
  <si>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</si>
  <si>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</si>
  <si>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</si>
  <si>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</si>
  <si>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</si>
  <si>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</si>
  <si>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</si>
  <si>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</si>
  <si>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</si>
  <si>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</si>
  <si>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</si>
  <si>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</si>
  <si>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</si>
  <si>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</si>
  <si>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</si>
  <si>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</si>
  <si>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</si>
  <si>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</si>
  <si>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</si>
  <si>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</si>
  <si>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</si>
  <si>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</si>
  <si>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</si>
  <si>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</si>
  <si>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</si>
  <si>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</si>
  <si>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</si>
  <si>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</si>
  <si>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</si>
  <si>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</si>
  <si>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</si>
  <si>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</si>
  <si>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</si>
  <si>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</si>
  <si>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</si>
  <si>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</si>
  <si>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</si>
  <si>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</si>
  <si>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</si>
  <si>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</si>
  <si>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</si>
  <si>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</si>
  <si>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</si>
  <si>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</si>
  <si>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</si>
  <si>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</si>
  <si>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</si>
  <si>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</si>
  <si>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</si>
  <si>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</si>
  <si>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</si>
  <si>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</si>
  <si>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</si>
  <si>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</si>
  <si>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</si>
  <si>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</si>
  <si>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</si>
  <si>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</si>
  <si>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</si>
  <si>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</si>
  <si>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</si>
  <si>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</si>
  <si>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</si>
  <si>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</si>
  <si>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</si>
  <si>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</si>
  <si>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</si>
  <si>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</si>
  <si>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</si>
  <si>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</si>
  <si>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</si>
  <si>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</si>
  <si>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</si>
  <si>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</si>
  <si>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</si>
  <si>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</si>
  <si>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</si>
  <si>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</si>
  <si>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</si>
  <si>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</si>
  <si>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</si>
  <si>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</si>
  <si>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</si>
  <si>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</si>
  <si>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</si>
  <si>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</si>
  <si>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</si>
  <si>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</si>
  <si>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</si>
  <si>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</si>
  <si>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</si>
  <si>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</si>
  <si>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</si>
  <si>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</si>
  <si>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</si>
  <si>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</si>
  <si>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</si>
  <si>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</si>
  <si>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</si>
  <si>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</si>
  <si>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</si>
  <si>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</si>
  <si>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</si>
  <si>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</si>
  <si>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</si>
  <si>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</si>
  <si>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</si>
  <si>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</si>
  <si>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</si>
  <si>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</si>
  <si>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</si>
  <si>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</si>
  <si>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</si>
  <si>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</si>
  <si>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</si>
  <si>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</si>
  <si>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</si>
  <si>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</si>
  <si>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</si>
  <si>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</si>
  <si>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</si>
  <si>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</si>
  <si>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</si>
  <si>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</si>
  <si>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</si>
  <si>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</si>
  <si>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</si>
  <si>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</si>
  <si>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</si>
  <si>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</si>
  <si>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</si>
  <si>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</si>
  <si>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</si>
  <si>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</si>
  <si>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</si>
  <si>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</si>
  <si>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</si>
  <si>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</si>
  <si>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</si>
  <si>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</si>
  <si>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</si>
  <si>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</si>
  <si>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</si>
  <si>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</si>
  <si>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</si>
  <si>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</si>
  <si>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</si>
  <si>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</si>
  <si>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</si>
  <si>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</si>
  <si>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</si>
  <si>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</si>
  <si>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</si>
  <si>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</si>
  <si>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</si>
  <si>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</si>
  <si>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</si>
  <si>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</si>
  <si>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</si>
  <si>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</si>
  <si>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</si>
  <si>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</si>
  <si>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</si>
  <si>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</si>
  <si>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</si>
  <si>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</si>
  <si>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</si>
  <si>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</si>
  <si>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</si>
  <si>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</si>
  <si>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</si>
  <si>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</si>
  <si>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</si>
  <si>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</si>
  <si>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</si>
  <si>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</si>
  <si>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</si>
  <si>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</si>
  <si>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</si>
  <si>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</si>
  <si>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</si>
  <si>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</si>
  <si>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</si>
  <si>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</si>
  <si>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</si>
  <si>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</si>
  <si>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</si>
  <si>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</si>
  <si>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</si>
  <si>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</si>
  <si>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</si>
  <si>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</si>
  <si>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</si>
  <si>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</si>
  <si>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</si>
  <si>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</si>
  <si>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</si>
  <si>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</si>
  <si>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</si>
  <si>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</si>
  <si>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</si>
  <si>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</si>
  <si>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</si>
  <si>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</si>
  <si>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</si>
  <si>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</si>
  <si>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</si>
  <si>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</si>
  <si>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</si>
  <si>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</si>
  <si>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</si>
  <si>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</si>
  <si>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</si>
  <si>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</si>
  <si>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</si>
  <si>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</si>
  <si>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</si>
  <si>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</si>
  <si>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</si>
  <si>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</si>
  <si>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</si>
  <si>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</si>
  <si>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</si>
  <si>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</si>
  <si>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</si>
  <si>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</si>
  <si>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</si>
  <si>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</si>
  <si>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</si>
  <si>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</si>
  <si>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</si>
  <si>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</si>
  <si>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</si>
  <si>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</si>
  <si>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</si>
  <si>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</si>
  <si>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</si>
  <si>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</si>
  <si>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</si>
  <si>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</si>
  <si>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</si>
  <si>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</si>
  <si>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</si>
  <si>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</si>
  <si>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</si>
  <si>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</si>
  <si>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</si>
  <si>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</si>
  <si>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</si>
  <si>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</si>
  <si>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</si>
  <si>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</si>
  <si>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</si>
  <si>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</si>
  <si>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</si>
  <si>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</si>
  <si>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</si>
  <si>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</si>
  <si>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</si>
  <si>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</si>
  <si>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</si>
  <si>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</si>
  <si>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</si>
  <si>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</si>
  <si>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</si>
  <si>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</si>
  <si>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</si>
  <si>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</si>
  <si>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</si>
  <si>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</si>
  <si>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</si>
  <si>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</si>
  <si>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</si>
  <si>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</si>
  <si>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</si>
  <si>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</si>
  <si>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</si>
  <si>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</si>
  <si>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</si>
  <si>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</si>
  <si>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</si>
  <si>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</si>
  <si>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</si>
  <si>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</si>
  <si>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</si>
  <si>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</si>
  <si>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</si>
  <si>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</si>
  <si>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</si>
  <si>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</si>
  <si>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</si>
  <si>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</si>
  <si>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</si>
  <si>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</si>
  <si>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</si>
  <si>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</si>
  <si>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</si>
  <si>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</si>
  <si>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</si>
  <si>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</si>
  <si>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</si>
  <si>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</si>
  <si>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</si>
  <si>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</si>
  <si>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</si>
  <si>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</si>
  <si>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</si>
  <si>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</si>
  <si>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</si>
  <si>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</si>
  <si>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</si>
  <si>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</si>
  <si>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</si>
  <si>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</si>
  <si>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</si>
  <si>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</si>
  <si>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</si>
  <si>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</si>
  <si>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</si>
  <si>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</si>
  <si>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</si>
  <si>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</si>
  <si>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</si>
  <si>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</si>
  <si>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</si>
  <si>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</si>
  <si>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</si>
  <si>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</si>
  <si>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</si>
  <si>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</si>
  <si>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</si>
  <si>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</si>
  <si>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</si>
  <si>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</si>
  <si>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</si>
  <si>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</si>
  <si>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</si>
  <si>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</si>
  <si>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</si>
  <si>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</si>
  <si>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</si>
  <si>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</si>
  <si>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</si>
  <si>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</si>
  <si>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</si>
  <si>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</si>
  <si>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</si>
  <si>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</si>
  <si>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</si>
  <si>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</si>
  <si>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</si>
  <si>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</si>
  <si>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</si>
  <si>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</si>
  <si>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</si>
  <si>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</si>
  <si>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</si>
  <si>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</si>
  <si>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</si>
  <si>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</si>
  <si>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</si>
  <si>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</si>
  <si>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</si>
  <si>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</si>
  <si>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</si>
  <si>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</si>
  <si>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</si>
  <si>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</si>
  <si>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</si>
  <si>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</si>
  <si>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</si>
  <si>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</si>
  <si>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</si>
  <si>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</si>
  <si>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</si>
  <si>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</si>
  <si>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</si>
  <si>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</si>
  <si>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</si>
  <si>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</si>
  <si>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</si>
  <si>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</si>
  <si>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</si>
  <si>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</si>
  <si>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</si>
  <si>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</si>
  <si>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</si>
  <si>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</si>
  <si>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</si>
  <si>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</si>
  <si>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</si>
  <si>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</si>
  <si>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</si>
  <si>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</si>
  <si>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</si>
  <si>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</si>
  <si>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</si>
  <si>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</si>
  <si>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</si>
  <si>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</si>
  <si>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</si>
  <si>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</si>
  <si>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</si>
  <si>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</si>
  <si>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</si>
  <si>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</si>
  <si>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</si>
  <si>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</si>
  <si>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</si>
  <si>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</si>
  <si>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</si>
  <si>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</si>
  <si>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</si>
  <si>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</si>
  <si>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</si>
  <si>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</si>
  <si>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</si>
  <si>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</si>
  <si>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</si>
  <si>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</si>
  <si>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</si>
  <si>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</si>
  <si>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</si>
  <si>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</si>
  <si>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</si>
  <si>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</si>
  <si>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</si>
  <si>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</si>
  <si>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</si>
  <si>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</si>
  <si>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</si>
  <si>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</si>
  <si>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</si>
  <si>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</si>
  <si>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</si>
  <si>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</si>
  <si>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</si>
  <si>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</si>
  <si>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</si>
  <si>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</si>
  <si>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</si>
  <si>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</si>
  <si>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</si>
  <si>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</si>
  <si>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</si>
  <si>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</si>
  <si>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</si>
  <si>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</si>
  <si>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</si>
  <si>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</si>
  <si>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</si>
  <si>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</si>
  <si>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</si>
  <si>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</si>
  <si>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</si>
  <si>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</si>
  <si>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</si>
  <si>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</si>
  <si>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</si>
  <si>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</si>
  <si>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</si>
  <si>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</si>
  <si>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</si>
  <si>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</si>
  <si>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</si>
  <si>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</si>
  <si>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</si>
  <si>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</si>
  <si>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</si>
  <si>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</si>
  <si>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</si>
  <si>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</si>
  <si>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</si>
  <si>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</si>
  <si>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</si>
  <si>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</si>
  <si>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</si>
  <si>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</si>
  <si>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</si>
  <si>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</si>
  <si>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</si>
  <si>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</si>
  <si>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</si>
  <si>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</si>
  <si>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</si>
  <si>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</si>
  <si>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</si>
  <si>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</si>
  <si>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</si>
  <si>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</si>
  <si>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</si>
  <si>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</si>
  <si>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</si>
  <si>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</si>
  <si>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</si>
  <si>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</si>
  <si>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</si>
  <si>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</si>
  <si>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</si>
  <si>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</si>
  <si>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</si>
  <si>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</si>
  <si>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</si>
  <si>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</si>
  <si>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</si>
  <si>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</si>
  <si>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</si>
  <si>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</si>
  <si>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</si>
  <si>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</si>
  <si>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</si>
  <si>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</si>
  <si>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</si>
  <si>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</si>
  <si>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</si>
  <si>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</si>
  <si>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</si>
  <si>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</si>
  <si>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</si>
  <si>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</si>
  <si>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</si>
  <si>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</si>
  <si>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</si>
  <si>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</si>
  <si>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</si>
  <si>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</si>
  <si>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</si>
  <si>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</si>
  <si>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</si>
  <si>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</si>
  <si>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</si>
  <si>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</si>
  <si>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</si>
  <si>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</si>
  <si>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</si>
  <si>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</si>
  <si>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</si>
  <si>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</si>
  <si>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</si>
  <si>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</si>
  <si>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</si>
  <si>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</si>
  <si>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</si>
  <si>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</si>
  <si>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</si>
  <si>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</si>
  <si>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</si>
  <si>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</si>
  <si>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</si>
  <si>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</si>
  <si>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</si>
  <si>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</si>
  <si>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</si>
  <si>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</si>
  <si>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</si>
  <si>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</si>
  <si>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</si>
  <si>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</si>
  <si>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</si>
  <si>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</si>
  <si>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</si>
  <si>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</si>
  <si>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</si>
  <si>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</si>
  <si>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</si>
  <si>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</si>
  <si>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</si>
  <si>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</si>
  <si>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</si>
  <si>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</si>
  <si>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</si>
  <si>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</si>
  <si>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</si>
  <si>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</si>
  <si>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</si>
  <si>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</si>
  <si>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</si>
  <si>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</si>
  <si>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</si>
  <si>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</si>
  <si>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</si>
  <si>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</si>
  <si>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</si>
  <si>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</si>
  <si>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</si>
  <si>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</si>
  <si>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</si>
  <si>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</si>
  <si>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</si>
  <si>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</si>
  <si>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</si>
  <si>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</si>
  <si>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</si>
  <si>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</si>
  <si>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</si>
  <si>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</si>
  <si>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</si>
  <si>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</si>
  <si>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</si>
  <si>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</si>
  <si>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</si>
  <si>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</si>
  <si>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</si>
  <si>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</si>
  <si>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</si>
  <si>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</si>
  <si>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</si>
  <si>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</si>
  <si>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</si>
  <si>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</si>
  <si>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</si>
  <si>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</si>
  <si>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</si>
  <si>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</si>
  <si>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</si>
  <si>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</si>
  <si>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</si>
  <si>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</si>
  <si>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</si>
  <si>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</si>
  <si>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</si>
  <si>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</si>
  <si>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</si>
  <si>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</si>
  <si>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</si>
  <si>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</si>
  <si>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</si>
  <si>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</si>
  <si>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</si>
  <si>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</si>
  <si>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</si>
  <si>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</si>
  <si>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</si>
  <si>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</si>
  <si>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</si>
  <si>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</si>
  <si>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</si>
  <si>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</si>
  <si>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</si>
  <si>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</si>
  <si>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</si>
  <si>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</si>
  <si>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</si>
  <si>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</si>
  <si>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</si>
  <si>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</si>
  <si>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</si>
  <si>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</si>
  <si>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</si>
  <si>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</si>
  <si>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</si>
  <si>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</si>
  <si>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</si>
  <si>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</si>
  <si>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</si>
  <si>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</si>
  <si>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</si>
  <si>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</si>
  <si>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</si>
  <si>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</si>
  <si>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</si>
  <si>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</si>
  <si>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</si>
  <si>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</si>
  <si>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</si>
  <si>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</si>
  <si>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</si>
  <si>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</si>
  <si>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</si>
  <si>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</si>
  <si>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</si>
  <si>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</si>
  <si>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</si>
  <si>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</si>
  <si>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</si>
  <si>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</si>
  <si>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</si>
  <si>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</si>
  <si>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</si>
  <si>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</si>
  <si>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</si>
  <si>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</si>
  <si>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</si>
  <si>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</si>
  <si>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</si>
  <si>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</si>
  <si>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</si>
  <si>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</si>
  <si>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</si>
  <si>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</si>
  <si>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</si>
  <si>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</si>
  <si>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</si>
  <si>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</si>
  <si>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</si>
  <si>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</si>
  <si>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</si>
  <si>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</si>
  <si>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</si>
  <si>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</si>
  <si>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</si>
  <si>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</si>
  <si>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</si>
  <si>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</si>
  <si>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</si>
  <si>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</si>
  <si>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</si>
  <si>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</si>
  <si>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</si>
  <si>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</si>
  <si>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</si>
  <si>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</si>
  <si>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</si>
  <si>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</si>
  <si>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</si>
  <si>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</si>
  <si>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</si>
  <si>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</si>
  <si>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</si>
  <si>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</si>
  <si>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</si>
  <si>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</si>
  <si>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</si>
  <si>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</si>
  <si>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</si>
  <si>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</si>
  <si>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</si>
  <si>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</si>
  <si>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</si>
  <si>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</si>
  <si>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</si>
  <si>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</si>
  <si>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</si>
  <si>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</si>
  <si>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</si>
  <si>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</si>
  <si>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</si>
  <si>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</si>
  <si>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</si>
  <si>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</si>
  <si>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</si>
  <si>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</si>
  <si>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</si>
  <si>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</si>
  <si>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</si>
  <si>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</si>
  <si>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</si>
  <si>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</si>
  <si>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</si>
  <si>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</si>
  <si>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</si>
  <si>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</si>
  <si>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</si>
  <si>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</si>
  <si>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</si>
  <si>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</si>
  <si>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</si>
  <si>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</si>
  <si>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</si>
  <si>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</si>
  <si>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</si>
  <si>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</si>
  <si>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</si>
  <si>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</si>
  <si>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</si>
  <si>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</si>
  <si>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</si>
  <si>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</si>
  <si>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</si>
  <si>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</si>
  <si>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</si>
  <si>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</si>
  <si>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</si>
  <si>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</si>
  <si>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</si>
  <si>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</si>
  <si>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</si>
  <si>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</si>
  <si>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</si>
  <si>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</si>
  <si>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</si>
  <si>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</si>
  <si>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</si>
  <si>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</si>
  <si>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</si>
  <si>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</si>
  <si>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</si>
  <si>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</si>
  <si>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</si>
  <si>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</si>
  <si>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</si>
  <si>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</si>
  <si>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</si>
  <si>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</si>
  <si>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</si>
  <si>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</si>
  <si>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</si>
  <si>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</si>
  <si>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</si>
  <si>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</si>
  <si>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</si>
  <si>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</si>
  <si>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</si>
  <si>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</si>
  <si>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</si>
  <si>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</si>
  <si>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</si>
  <si>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</si>
  <si>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</si>
  <si>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</si>
  <si>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</si>
  <si>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</si>
  <si>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</si>
  <si>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</si>
  <si>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</si>
  <si>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</si>
  <si>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</si>
  <si>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</si>
  <si>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</si>
  <si>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</si>
  <si>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</si>
  <si>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</si>
  <si>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</si>
  <si>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</si>
  <si>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</si>
  <si>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</si>
  <si>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</si>
  <si>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</si>
  <si>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</si>
  <si>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</si>
  <si>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</si>
  <si>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</si>
  <si>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</si>
  <si>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</si>
  <si>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</si>
  <si>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</si>
  <si>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</si>
  <si>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</si>
  <si>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</si>
  <si>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</si>
  <si>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</si>
  <si>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</si>
  <si>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</si>
  <si>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</si>
  <si>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</si>
  <si>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</si>
  <si>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</si>
  <si>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</si>
  <si>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</si>
  <si>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</si>
  <si>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</si>
  <si>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</si>
  <si>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</si>
  <si>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</si>
  <si>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</si>
  <si>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</si>
  <si>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</si>
  <si>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</si>
  <si>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</si>
  <si>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</si>
  <si>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</si>
  <si>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</si>
  <si>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</si>
  <si>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</si>
  <si>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</si>
  <si>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</si>
  <si>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</si>
  <si>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</si>
  <si>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</si>
  <si>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</si>
  <si>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</si>
  <si>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</si>
  <si>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</si>
  <si>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</si>
  <si>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</si>
  <si>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</si>
  <si>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</si>
  <si>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</si>
  <si>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</si>
  <si>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</si>
  <si>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</si>
  <si>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</si>
  <si>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</si>
  <si>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</si>
  <si>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</si>
  <si>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</si>
  <si>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</si>
  <si>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</si>
  <si>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</si>
  <si>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</si>
  <si>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</si>
  <si>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</si>
  <si>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</si>
  <si>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</si>
  <si>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</si>
  <si>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</si>
  <si>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</si>
  <si>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</si>
  <si>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</si>
  <si>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</si>
  <si>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</si>
  <si>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</si>
  <si>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</si>
  <si>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</si>
  <si>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</si>
  <si>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</si>
  <si>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</si>
  <si>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</si>
  <si>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</si>
  <si>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</si>
  <si>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</si>
  <si>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</si>
  <si>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</si>
  <si>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</si>
  <si>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</si>
  <si>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</si>
  <si>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</si>
  <si>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</si>
  <si>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</si>
  <si>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</si>
  <si>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</si>
  <si>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</si>
  <si>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</si>
  <si>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</si>
  <si>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</si>
  <si>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</si>
  <si>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</si>
  <si>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</si>
  <si>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</si>
  <si>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</si>
  <si>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</si>
  <si>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</si>
  <si>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</si>
  <si>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</si>
  <si>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</si>
  <si>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</si>
  <si>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</si>
  <si>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</si>
  <si>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</si>
  <si>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</si>
  <si>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</si>
  <si>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</si>
  <si>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</si>
  <si>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</si>
  <si>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</si>
  <si>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</si>
  <si>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</si>
  <si>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</si>
  <si>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</si>
  <si>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</si>
  <si>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</si>
  <si>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</si>
  <si>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</si>
  <si>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</si>
  <si>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</si>
  <si>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</si>
  <si>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</si>
  <si>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</si>
  <si>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</si>
  <si>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</si>
  <si>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</si>
  <si>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</si>
  <si>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</si>
  <si>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</si>
  <si>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</si>
  <si>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</si>
  <si>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</si>
  <si>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</si>
  <si>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</si>
  <si>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</si>
  <si>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</si>
  <si>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</si>
  <si>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</si>
  <si>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</si>
  <si>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</si>
  <si>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</si>
  <si>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</si>
  <si>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</si>
  <si>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</si>
  <si>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</si>
  <si>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</si>
  <si>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</si>
  <si>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</si>
  <si>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</si>
  <si>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</si>
  <si>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</si>
  <si>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</si>
  <si>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</si>
  <si>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</si>
  <si>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</si>
  <si>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</si>
  <si>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</si>
  <si>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</si>
  <si>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</si>
  <si>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</si>
  <si>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</si>
  <si>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</si>
  <si>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</si>
  <si>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</si>
  <si>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</si>
  <si>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</si>
  <si>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</si>
  <si>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</si>
  <si>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</si>
  <si>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</si>
  <si>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</si>
  <si>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</si>
  <si>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</si>
  <si>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</si>
  <si>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</si>
  <si>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</si>
  <si>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</si>
  <si>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</si>
  <si>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</si>
  <si>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</si>
  <si>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</si>
  <si>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</si>
  <si>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</si>
  <si>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</si>
  <si>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</si>
  <si>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</si>
  <si>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</si>
  <si>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</si>
  <si>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</si>
  <si>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</si>
  <si>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</si>
  <si>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</si>
  <si>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</si>
  <si>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</si>
  <si>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</si>
  <si>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</si>
  <si>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</si>
  <si>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</si>
  <si>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</si>
  <si>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</si>
  <si>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</si>
  <si>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</si>
  <si>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</si>
  <si>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</si>
  <si>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</si>
  <si>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</si>
  <si>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</si>
  <si>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</si>
  <si>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</si>
  <si>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</si>
  <si>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</si>
  <si>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</si>
  <si>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</si>
  <si>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</si>
  <si>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</si>
  <si>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</si>
  <si>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</si>
  <si>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</si>
  <si>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</si>
  <si>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</si>
  <si>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</si>
  <si>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</si>
  <si>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</si>
  <si>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</si>
  <si>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</si>
  <si>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</si>
  <si>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</si>
  <si>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</si>
  <si>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</si>
  <si>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</si>
  <si>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</si>
  <si>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</si>
  <si>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</si>
  <si>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</si>
  <si>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</si>
  <si>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</si>
  <si>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</si>
  <si>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</si>
  <si>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</si>
  <si>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</si>
  <si>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</si>
  <si>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</si>
  <si>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</si>
  <si>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</si>
  <si>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</si>
  <si>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</si>
  <si>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</si>
  <si>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</si>
  <si>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</si>
  <si>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</si>
  <si>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</si>
  <si>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</si>
  <si>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</si>
  <si>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</si>
  <si>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</si>
  <si>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</si>
  <si>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</si>
  <si>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</si>
  <si>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</si>
  <si>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</si>
  <si>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</si>
  <si>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</si>
  <si>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</si>
  <si>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</si>
  <si>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</si>
  <si>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</si>
  <si>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</si>
  <si>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</si>
  <si>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</si>
  <si>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</si>
  <si>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</si>
  <si>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</si>
  <si>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</si>
  <si>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</si>
  <si>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</si>
  <si>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</si>
  <si>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</si>
  <si>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</si>
  <si>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</si>
  <si>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</si>
  <si>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</si>
  <si>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</si>
  <si>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</si>
  <si>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</si>
  <si>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</si>
  <si>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</si>
  <si>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</si>
  <si>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</si>
  <si>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</si>
  <si>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</si>
  <si>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</si>
  <si>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</si>
  <si>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</si>
  <si>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</si>
  <si>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</si>
  <si>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</si>
  <si>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</si>
  <si>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</si>
  <si>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</si>
  <si>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</si>
  <si>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</si>
  <si>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</si>
  <si>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</si>
  <si>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</si>
  <si>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</si>
  <si>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</si>
  <si>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</si>
  <si>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</si>
  <si>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</si>
  <si>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</si>
  <si>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</si>
  <si>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</si>
  <si>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</si>
  <si>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</si>
  <si>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</si>
  <si>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</si>
  <si>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</si>
  <si>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</si>
  <si>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</si>
  <si>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</si>
  <si>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</si>
  <si>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</si>
  <si>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</si>
  <si>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</si>
  <si>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</si>
  <si>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</si>
  <si>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</si>
  <si>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</si>
  <si>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</si>
  <si>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</si>
  <si>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</si>
  <si>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</si>
  <si>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</si>
  <si>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</si>
  <si>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</si>
  <si>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</si>
  <si>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</si>
  <si>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</si>
  <si>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</si>
  <si>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</si>
  <si>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</si>
  <si>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</si>
  <si>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</si>
  <si>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</si>
  <si>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</si>
  <si>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</si>
  <si>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</si>
  <si>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</si>
  <si>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</si>
  <si>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</si>
  <si>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</si>
  <si>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</si>
  <si>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</si>
  <si>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</si>
  <si>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</si>
  <si>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</si>
  <si>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</si>
  <si>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</si>
  <si>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</si>
  <si>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</si>
  <si>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</si>
  <si>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</si>
  <si>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</si>
  <si>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</si>
  <si>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</si>
  <si>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</si>
  <si>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</si>
  <si>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</si>
  <si>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</si>
  <si>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</si>
  <si>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</si>
  <si>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</si>
  <si>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</si>
  <si>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</si>
  <si>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</si>
  <si>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</si>
  <si>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</si>
  <si>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</si>
  <si>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</si>
  <si>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</si>
  <si>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</si>
  <si>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</si>
  <si>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</si>
  <si>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</si>
  <si>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</si>
  <si>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</si>
  <si>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</si>
  <si>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</si>
  <si>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</si>
  <si>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</si>
  <si>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</si>
  <si>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</si>
  <si>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</si>
  <si>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</si>
  <si>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</si>
  <si>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</si>
  <si>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</si>
  <si>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</si>
  <si>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</si>
  <si>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</si>
  <si>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</si>
  <si>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</si>
  <si>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</si>
  <si>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</si>
  <si>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</si>
  <si>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</si>
  <si>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</si>
  <si>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</si>
  <si>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</si>
  <si>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</si>
  <si>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</si>
  <si>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</si>
  <si>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</si>
  <si>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</si>
  <si>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</si>
  <si>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</si>
  <si>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</si>
  <si>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</si>
  <si>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</si>
  <si>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</si>
  <si>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</si>
  <si>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</si>
  <si>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</si>
  <si>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</si>
  <si>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</si>
  <si>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</si>
  <si>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</si>
  <si>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</si>
  <si>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</si>
  <si>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</si>
  <si>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</si>
  <si>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</si>
  <si>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</si>
  <si>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</si>
  <si>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</si>
  <si>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</si>
  <si>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</si>
  <si>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</si>
  <si>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</si>
  <si>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</si>
  <si>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</si>
  <si>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</si>
  <si>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</si>
  <si>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</si>
  <si>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</si>
  <si>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</si>
  <si>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</si>
  <si>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</si>
  <si>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</si>
  <si>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</si>
  <si>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</si>
  <si>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</si>
  <si>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</si>
  <si>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</si>
  <si>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</si>
  <si>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</si>
  <si>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</si>
  <si>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</si>
  <si>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</si>
  <si>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</si>
  <si>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</si>
  <si>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</si>
  <si>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</si>
  <si>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</si>
  <si>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</si>
  <si>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</si>
  <si>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</si>
  <si>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</si>
  <si>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</si>
  <si>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</si>
  <si>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</si>
  <si>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</si>
  <si>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</si>
  <si>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</si>
  <si>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</si>
  <si>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</si>
  <si>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</si>
  <si>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</si>
  <si>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</si>
  <si>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</si>
  <si>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</si>
  <si>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</si>
  <si>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</si>
  <si>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</si>
  <si>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</si>
  <si>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</si>
  <si>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</si>
  <si>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</si>
  <si>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</si>
  <si>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</si>
  <si>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</si>
  <si>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</si>
  <si>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</si>
  <si>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</si>
  <si>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</si>
  <si>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</si>
  <si>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</si>
  <si>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</si>
  <si>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</si>
  <si>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</si>
  <si>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</si>
  <si>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</si>
  <si>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</si>
  <si>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</si>
  <si>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</si>
  <si>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</si>
  <si>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</si>
  <si>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</si>
  <si>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</si>
  <si>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</si>
  <si>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</si>
  <si>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</si>
  <si>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</si>
  <si>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</si>
  <si>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</si>
  <si>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</si>
  <si>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</si>
  <si>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</si>
  <si>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</si>
  <si>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</si>
  <si>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</si>
  <si>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</si>
  <si>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</si>
  <si>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</si>
  <si>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</si>
  <si>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</si>
  <si>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</si>
  <si>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</si>
  <si>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</si>
  <si>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</si>
  <si>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</si>
  <si>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</si>
  <si>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</si>
  <si>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</si>
  <si>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</si>
  <si>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</si>
  <si>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</si>
  <si>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</si>
  <si>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</si>
  <si>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</si>
  <si>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</si>
  <si>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</si>
  <si>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</si>
  <si>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</si>
  <si>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</si>
  <si>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</si>
  <si>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</si>
  <si>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</si>
  <si>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</si>
  <si>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</si>
  <si>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</si>
  <si>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</si>
  <si>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</si>
  <si>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</si>
  <si>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</si>
  <si>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</si>
  <si>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</si>
  <si>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</si>
  <si>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</si>
  <si>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</si>
  <si>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</si>
  <si>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</si>
  <si>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</si>
  <si>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</si>
  <si>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</si>
  <si>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</si>
  <si>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</si>
  <si>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</si>
  <si>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</si>
  <si>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</si>
  <si>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</si>
  <si>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</si>
  <si>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</si>
  <si>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</si>
  <si>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</si>
  <si>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</si>
  <si>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</si>
  <si>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</si>
  <si>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</si>
  <si>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</si>
  <si>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</si>
  <si>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</si>
  <si>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</si>
  <si>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</si>
  <si>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</si>
  <si>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</si>
  <si>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</si>
  <si>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</si>
  <si>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</si>
  <si>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</si>
  <si>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</si>
  <si>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</si>
  <si>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</si>
  <si>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</si>
  <si>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</si>
  <si>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</si>
  <si>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</si>
  <si>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</si>
  <si>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</si>
  <si>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</si>
  <si>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</si>
  <si>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</si>
  <si>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</si>
  <si>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</si>
  <si>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</si>
  <si>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</si>
  <si>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</si>
  <si>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</si>
  <si>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</si>
  <si>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</si>
  <si>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</si>
  <si>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</si>
  <si>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</si>
  <si>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</si>
  <si>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</si>
  <si>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</si>
  <si>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</si>
  <si>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</si>
  <si>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</si>
  <si>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</si>
  <si>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</si>
  <si>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</si>
  <si>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</si>
  <si>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</si>
  <si>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</si>
  <si>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</si>
  <si>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</si>
  <si>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</si>
  <si>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</si>
  <si>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</si>
  <si>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</si>
  <si>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</si>
  <si>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</si>
  <si>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</si>
  <si>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</si>
  <si>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</si>
  <si>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</si>
  <si>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</si>
  <si>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</si>
  <si>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</si>
  <si>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</si>
  <si>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</si>
  <si>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</si>
  <si>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</si>
  <si>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</si>
  <si>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</si>
  <si>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</si>
  <si>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</si>
  <si>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</si>
  <si>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</si>
  <si>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</si>
  <si>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</si>
  <si>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</si>
  <si>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</si>
  <si>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</si>
  <si>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</si>
  <si>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</si>
  <si>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</si>
  <si>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</si>
  <si>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</si>
  <si>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</si>
  <si>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</si>
  <si>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</si>
  <si>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</si>
  <si>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</si>
  <si>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</si>
  <si>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</si>
  <si>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</si>
  <si>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</si>
  <si>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</si>
  <si>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</si>
  <si>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</si>
  <si>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</si>
  <si>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</si>
  <si>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</si>
  <si>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</si>
  <si>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</si>
  <si>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</si>
  <si>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</si>
  <si>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</si>
  <si>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</si>
  <si>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</si>
  <si>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</si>
  <si>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</si>
  <si>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</si>
  <si>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</si>
  <si>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</si>
  <si>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</si>
  <si>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</si>
  <si>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</si>
  <si>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</si>
  <si>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</si>
  <si>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</si>
  <si>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</si>
  <si>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</si>
  <si>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</si>
  <si>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</si>
  <si>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</si>
  <si>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</si>
  <si>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</si>
  <si>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</si>
  <si>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</si>
  <si>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</si>
  <si>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</si>
  <si>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</si>
  <si>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</si>
  <si>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</si>
  <si>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</si>
  <si>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</si>
  <si>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</si>
  <si>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</si>
  <si>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</si>
  <si>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</si>
  <si>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</si>
  <si>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</si>
  <si>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</si>
  <si>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</si>
  <si>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</si>
  <si>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</si>
  <si>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</si>
  <si>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</si>
  <si>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</si>
  <si>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</si>
  <si>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</si>
  <si>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</si>
  <si>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</si>
  <si>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</si>
  <si>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</si>
  <si>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</si>
  <si>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</si>
  <si>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</si>
  <si>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</si>
  <si>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</si>
  <si>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</si>
  <si>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</si>
  <si>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</si>
  <si>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</si>
  <si>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</si>
  <si>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</si>
  <si>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</si>
  <si>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</si>
  <si>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</si>
  <si>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</si>
  <si>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</si>
  <si>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</si>
  <si>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</si>
  <si>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</si>
  <si>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</si>
  <si>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</si>
  <si>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</si>
  <si>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</si>
  <si>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</si>
  <si>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</si>
  <si>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</si>
  <si>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</si>
  <si>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</si>
  <si>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</si>
  <si>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</si>
  <si>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</si>
  <si>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</si>
  <si>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</si>
  <si>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</si>
  <si>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</si>
  <si>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</si>
  <si>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</si>
  <si>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</si>
  <si>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</si>
  <si>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</si>
  <si>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</si>
  <si>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</si>
  <si>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</si>
  <si>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</si>
  <si>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</si>
  <si>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</si>
  <si>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</si>
  <si>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</si>
  <si>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</si>
  <si>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</si>
  <si>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</si>
  <si>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</si>
  <si>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</si>
  <si>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</si>
  <si>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</si>
  <si>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</si>
  <si>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</si>
  <si>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</si>
  <si>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</si>
  <si>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</si>
  <si>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</si>
  <si>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</si>
  <si>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</si>
  <si>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</si>
  <si>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</si>
  <si>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</si>
  <si>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</si>
  <si>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</si>
  <si>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</si>
  <si>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</si>
  <si>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</si>
  <si>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</si>
  <si>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</si>
  <si>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</si>
  <si>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</si>
  <si>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</si>
  <si>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</si>
  <si>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</si>
  <si>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</si>
  <si>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</si>
  <si>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</si>
  <si>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</si>
  <si>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</si>
  <si>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</si>
  <si>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</si>
  <si>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</si>
  <si>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</si>
  <si>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</si>
  <si>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</si>
  <si>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</si>
  <si>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</si>
  <si>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</si>
  <si>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</si>
  <si>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</si>
  <si>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</si>
  <si>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</si>
  <si>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</si>
  <si>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</si>
  <si>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</si>
  <si>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</si>
  <si>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</si>
  <si>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</si>
  <si>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</si>
  <si>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</si>
  <si>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</si>
  <si>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</si>
  <si>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</si>
  <si>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</si>
  <si>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</si>
  <si>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</si>
  <si>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</si>
  <si>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</si>
  <si>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</si>
  <si>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</si>
  <si>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</si>
  <si>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</si>
  <si>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</si>
  <si>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</si>
  <si>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</si>
  <si>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</si>
  <si>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</si>
  <si>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</si>
  <si>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</si>
  <si>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</si>
  <si>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</si>
  <si>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</si>
  <si>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</si>
  <si>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</si>
  <si>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</si>
  <si>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</si>
  <si>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</si>
  <si>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</si>
  <si>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</si>
  <si>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</si>
  <si>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</si>
  <si>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</si>
  <si>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</si>
  <si>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</si>
  <si>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</si>
  <si>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</si>
  <si>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</si>
  <si>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</si>
  <si>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</si>
  <si>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</si>
  <si>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</si>
  <si>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</si>
  <si>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</si>
  <si>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</si>
  <si>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</si>
  <si>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</si>
  <si>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</si>
  <si>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</si>
  <si>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</si>
  <si>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</si>
  <si>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</si>
  <si>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</si>
  <si>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</si>
  <si>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</si>
  <si>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</si>
  <si>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</si>
  <si>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</si>
  <si>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</si>
  <si>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</si>
  <si>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</si>
  <si>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</si>
  <si>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</si>
  <si>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</si>
  <si>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</si>
  <si>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</si>
  <si>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</si>
  <si>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</si>
  <si>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</si>
  <si>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</si>
  <si>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</si>
  <si>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</si>
  <si>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</si>
  <si>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</si>
  <si>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</si>
  <si>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</si>
  <si>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</si>
  <si>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</si>
  <si>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</si>
  <si>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</si>
  <si>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</si>
  <si>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</si>
  <si>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</si>
  <si>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</si>
  <si>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</si>
  <si>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</si>
  <si>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</si>
  <si>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</si>
  <si>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</si>
  <si>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</si>
  <si>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</si>
  <si>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</si>
  <si>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</si>
  <si>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</si>
  <si>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</si>
  <si>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</si>
  <si>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</si>
  <si>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</si>
  <si>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</si>
  <si>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</si>
  <si>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</si>
  <si>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</si>
  <si>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</si>
  <si>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</si>
  <si>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</si>
  <si>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</si>
  <si>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</si>
  <si>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</si>
  <si>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</si>
  <si>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</si>
  <si>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</si>
  <si>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</si>
  <si>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</si>
  <si>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</si>
  <si>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</si>
  <si>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</si>
  <si>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</si>
  <si>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</si>
  <si>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</si>
  <si>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</si>
  <si>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</si>
  <si>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</si>
  <si>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</si>
  <si>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</si>
  <si>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</si>
  <si>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</si>
  <si>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</si>
  <si>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</si>
  <si>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</si>
  <si>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</si>
  <si>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</si>
  <si>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</si>
  <si>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</si>
  <si>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</si>
  <si>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</si>
  <si>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</si>
  <si>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</si>
  <si>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</si>
  <si>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</si>
  <si>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</si>
  <si>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</si>
  <si>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</si>
  <si>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</si>
  <si>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</si>
  <si>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</si>
  <si>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</si>
  <si>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</si>
  <si>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</si>
  <si>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</si>
  <si>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</si>
  <si>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</si>
  <si>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</si>
  <si>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</si>
  <si>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</si>
  <si>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</si>
  <si>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</si>
  <si>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</si>
  <si>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</si>
  <si>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</si>
  <si>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</si>
  <si>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</si>
  <si>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</si>
  <si>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</si>
  <si>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</si>
  <si>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</si>
  <si>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</si>
  <si>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</si>
  <si>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</si>
  <si>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</si>
  <si>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</si>
  <si>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</si>
  <si>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</si>
  <si>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</si>
  <si>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</si>
  <si>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</si>
  <si>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</si>
  <si>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</si>
  <si>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</si>
  <si>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</si>
  <si>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</si>
  <si>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</si>
  <si>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</si>
  <si>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</si>
  <si>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</si>
  <si>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</si>
  <si>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</si>
  <si>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</si>
  <si>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</si>
  <si>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</si>
  <si>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</si>
  <si>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</si>
  <si>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</si>
  <si>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</si>
  <si>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</si>
  <si>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</si>
  <si>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</si>
  <si>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</si>
  <si>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</si>
  <si>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</si>
  <si>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</si>
  <si>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</si>
  <si>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</si>
  <si>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</si>
  <si>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</si>
  <si>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</si>
  <si>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</si>
  <si>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</si>
  <si>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</si>
  <si>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</si>
  <si>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</si>
  <si>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</si>
  <si>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</si>
  <si>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</si>
  <si>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</si>
  <si>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</si>
  <si>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</si>
  <si>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</si>
  <si>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</si>
  <si>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</si>
  <si>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</si>
  <si>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</si>
  <si>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</si>
  <si>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</si>
  <si>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</si>
  <si>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</si>
  <si>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</si>
  <si>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</si>
  <si>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</si>
  <si>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</si>
  <si>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</si>
  <si>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</si>
  <si>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</si>
  <si>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</si>
  <si>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</si>
  <si>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</si>
  <si>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</si>
  <si>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</si>
  <si>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</si>
  <si>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</si>
  <si>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</si>
  <si>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</si>
  <si>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</si>
  <si>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</si>
  <si>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</si>
  <si>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</si>
  <si>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</si>
  <si>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</si>
  <si>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</si>
  <si>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</si>
  <si>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</si>
  <si>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</si>
  <si>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</si>
  <si>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</si>
  <si>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</si>
  <si>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</si>
  <si>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</si>
  <si>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</si>
  <si>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</si>
  <si>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</si>
  <si>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</si>
  <si>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</si>
  <si>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</si>
  <si>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</si>
  <si>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</si>
  <si>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</si>
  <si>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</si>
  <si>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</si>
  <si>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</si>
  <si>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</si>
  <si>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</si>
  <si>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</si>
  <si>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</si>
  <si>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</si>
  <si>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</si>
  <si>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</si>
  <si>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</si>
  <si>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</si>
  <si>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</si>
  <si>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</si>
  <si>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</si>
  <si>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</si>
  <si>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</si>
  <si>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</si>
  <si>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</si>
  <si>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</si>
  <si>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</si>
  <si>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</si>
  <si>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</si>
  <si>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</si>
  <si>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</si>
  <si>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</si>
  <si>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</si>
  <si>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</si>
  <si>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</si>
  <si>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</si>
  <si>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</si>
  <si>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</si>
  <si>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</si>
  <si>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</si>
  <si>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</si>
  <si>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</si>
  <si>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</si>
  <si>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</si>
  <si>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</si>
  <si>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</si>
  <si>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</si>
  <si>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</si>
  <si>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</si>
  <si>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</si>
  <si>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</si>
  <si>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</si>
  <si>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</si>
  <si>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</si>
  <si>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</si>
  <si>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</si>
  <si>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</si>
  <si>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</si>
  <si>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</si>
  <si>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</si>
  <si>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</si>
  <si>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</si>
  <si>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</si>
  <si>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</si>
  <si>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</si>
  <si>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</si>
  <si>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</si>
  <si>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</si>
  <si>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</si>
  <si>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</si>
  <si>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</si>
  <si>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</si>
  <si>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</si>
  <si>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</si>
  <si>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</si>
  <si>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</si>
  <si>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</si>
  <si>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</si>
  <si>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</si>
  <si>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</si>
  <si>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</si>
  <si>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</si>
  <si>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</si>
  <si>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</si>
  <si>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</si>
  <si>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</si>
  <si>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</si>
  <si>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</si>
  <si>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</si>
  <si>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</si>
  <si>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</si>
  <si>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</si>
  <si>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</si>
  <si>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</si>
  <si>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</si>
  <si>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</si>
  <si>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</si>
  <si>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</si>
  <si>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</si>
  <si>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</si>
  <si>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</si>
  <si>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</si>
  <si>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</si>
  <si>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</si>
  <si>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</si>
  <si>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</si>
  <si>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</si>
  <si>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</si>
  <si>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</si>
  <si>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</si>
  <si>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</si>
  <si>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</si>
  <si>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</si>
  <si>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</si>
  <si>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</si>
  <si>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</si>
  <si>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</si>
  <si>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</si>
  <si>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</si>
  <si>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</si>
  <si>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</si>
  <si>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</si>
  <si>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</si>
  <si>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</si>
  <si>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</si>
  <si>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</si>
  <si>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</si>
  <si>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</si>
  <si>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</si>
  <si>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</si>
  <si>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</si>
  <si>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</si>
  <si>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</si>
  <si>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</si>
  <si>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</si>
  <si>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</si>
  <si>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</si>
  <si>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</si>
  <si>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</si>
  <si>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</si>
  <si>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</si>
  <si>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</si>
  <si>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</si>
  <si>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</si>
  <si>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</si>
  <si>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</si>
  <si>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</si>
  <si>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</si>
  <si>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</si>
  <si>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</si>
  <si>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</si>
  <si>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</si>
  <si>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</si>
  <si>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</si>
  <si>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</si>
  <si>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</si>
  <si>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</si>
  <si>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</si>
  <si>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</si>
  <si>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</si>
  <si>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</si>
  <si>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</si>
  <si>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</si>
  <si>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</si>
  <si>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</si>
  <si>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</si>
  <si>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</si>
  <si>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</si>
  <si>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</si>
  <si>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</si>
  <si>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</si>
  <si>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</si>
  <si>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</si>
  <si>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</si>
  <si>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</si>
  <si>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</si>
  <si>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</si>
  <si>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</si>
  <si>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</si>
  <si>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</si>
  <si>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</si>
  <si>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</si>
  <si>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</si>
  <si>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</si>
  <si>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</si>
  <si>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</si>
  <si>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</si>
  <si>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</si>
  <si>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</si>
  <si>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</si>
  <si>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</si>
  <si>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</si>
  <si>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</si>
  <si>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</si>
  <si>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</si>
  <si>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</si>
  <si>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</si>
  <si>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</si>
  <si>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</si>
  <si>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</si>
  <si>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</si>
  <si>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</si>
  <si>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</si>
  <si>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</si>
  <si>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</si>
  <si>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</si>
  <si>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</si>
  <si>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</si>
  <si>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</si>
  <si>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</si>
  <si>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</si>
  <si>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</si>
  <si>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</si>
  <si>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</si>
  <si>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</si>
  <si>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</si>
  <si>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</si>
  <si>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</si>
  <si>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</si>
  <si>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</si>
  <si>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</si>
  <si>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</si>
  <si>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</si>
  <si>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</si>
  <si>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</si>
  <si>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</si>
  <si>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</si>
  <si>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</si>
  <si>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</si>
  <si>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</si>
  <si>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</si>
  <si>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</si>
  <si>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</si>
  <si>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</si>
  <si>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</si>
  <si>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</si>
  <si>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</si>
  <si>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</si>
  <si>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</si>
  <si>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</si>
  <si>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</si>
  <si>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</si>
  <si>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</si>
  <si>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</si>
  <si>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</si>
  <si>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</si>
  <si>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</si>
  <si>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</si>
  <si>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</si>
  <si>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</si>
  <si>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</si>
  <si>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</si>
  <si>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</si>
  <si>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</si>
  <si>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</si>
  <si>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</si>
  <si>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</si>
  <si>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</si>
  <si>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</si>
  <si>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</si>
  <si>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</si>
  <si>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</si>
  <si>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</si>
  <si>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</si>
  <si>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</si>
  <si>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</si>
  <si>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</si>
  <si>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</si>
  <si>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</si>
  <si>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</si>
  <si>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</si>
  <si>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</si>
  <si>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</si>
  <si>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</si>
  <si>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</si>
  <si>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</si>
  <si>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</si>
  <si>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</si>
  <si>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</si>
  <si>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</si>
  <si>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</si>
  <si>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</si>
  <si>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</si>
  <si>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</si>
  <si>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</si>
  <si>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</si>
  <si>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</si>
  <si>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</si>
  <si>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</si>
  <si>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</si>
  <si>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</si>
  <si>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</si>
  <si>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</si>
  <si>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</si>
  <si>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</si>
  <si>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</si>
  <si>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</si>
  <si>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</si>
  <si>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</si>
  <si>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</si>
  <si>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</si>
  <si>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</si>
  <si>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</si>
  <si>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</si>
  <si>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</si>
  <si>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</si>
  <si>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</si>
  <si>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</si>
  <si>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</si>
  <si>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</si>
  <si>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</si>
  <si>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</si>
  <si>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</si>
  <si>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</si>
  <si>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</si>
  <si>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</si>
  <si>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</si>
  <si>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</si>
  <si>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</si>
  <si>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</si>
  <si>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</si>
  <si>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</si>
  <si>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</si>
  <si>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</si>
  <si>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</si>
  <si>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</si>
  <si>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</si>
  <si>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</si>
  <si>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</si>
  <si>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</si>
  <si>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</si>
  <si>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</si>
  <si>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</si>
  <si>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</si>
  <si>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</si>
  <si>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</si>
  <si>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</si>
  <si>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</si>
  <si>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</si>
  <si>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</si>
  <si>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</si>
  <si>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</si>
  <si>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</si>
  <si>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</si>
  <si>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</si>
  <si>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</si>
  <si>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</si>
  <si>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</si>
  <si>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</si>
  <si>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</si>
  <si>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</si>
  <si>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</si>
  <si>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</si>
  <si>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</si>
  <si>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</si>
  <si>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</si>
  <si>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</si>
  <si>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</si>
  <si>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</si>
  <si>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</si>
  <si>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</si>
  <si>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</si>
  <si>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</si>
  <si>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</si>
  <si>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</si>
  <si>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</si>
  <si>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</si>
  <si>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</si>
  <si>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</si>
  <si>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</si>
  <si>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</si>
  <si>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</si>
  <si>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</si>
  <si>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</si>
  <si>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</si>
  <si>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</si>
  <si>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</si>
  <si>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</si>
  <si>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</si>
  <si>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</si>
  <si>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</si>
  <si>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</si>
  <si>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</si>
  <si>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</si>
  <si>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</si>
  <si>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</si>
  <si>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</si>
  <si>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</si>
  <si>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</si>
  <si>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</si>
  <si>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</si>
  <si>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</si>
  <si>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</si>
  <si>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</si>
  <si>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</si>
  <si>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</si>
  <si>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</si>
  <si>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</si>
  <si>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</si>
  <si>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</si>
  <si>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</si>
  <si>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</si>
  <si>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</si>
  <si>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</si>
  <si>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</si>
  <si>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</si>
  <si>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</si>
  <si>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</si>
  <si>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</si>
  <si>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</si>
  <si>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</si>
  <si>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</si>
  <si>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</si>
  <si>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</si>
  <si>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</si>
  <si>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</si>
  <si>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</si>
  <si>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</si>
  <si>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</si>
  <si>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</si>
  <si>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</si>
  <si>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</si>
  <si>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</si>
  <si>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</si>
  <si>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</si>
  <si>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</si>
  <si>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</si>
  <si>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</si>
  <si>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</si>
  <si>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</si>
  <si>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</si>
  <si>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</si>
  <si>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</si>
  <si>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</si>
  <si>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</si>
  <si>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</si>
  <si>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</si>
  <si>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</si>
  <si>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</si>
  <si>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</si>
  <si>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</si>
  <si>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</si>
  <si>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</si>
  <si>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</si>
  <si>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</si>
  <si>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</si>
  <si>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</si>
  <si>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</si>
  <si>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</si>
  <si>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</si>
  <si>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</si>
  <si>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</si>
  <si>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</si>
  <si>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</si>
  <si>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</si>
  <si>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</si>
  <si>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</si>
  <si>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</si>
  <si>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</si>
  <si>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</si>
  <si>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</si>
  <si>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</si>
  <si>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</si>
  <si>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</si>
  <si>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</si>
  <si>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</si>
  <si>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</si>
  <si>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</si>
  <si>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</si>
  <si>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</si>
  <si>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</si>
  <si>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</si>
  <si>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</si>
  <si>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</si>
  <si>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</si>
  <si>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</si>
  <si>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</si>
  <si>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</si>
  <si>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</si>
  <si>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</si>
  <si>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</si>
  <si>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</si>
  <si>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</si>
  <si>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</si>
  <si>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</si>
  <si>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</si>
  <si>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</si>
  <si>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</si>
  <si>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</si>
  <si>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</si>
  <si>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</si>
  <si>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</si>
  <si>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</si>
  <si>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</si>
  <si>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</si>
  <si>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</si>
  <si>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</si>
  <si>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</si>
  <si>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</si>
  <si>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</si>
  <si>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</si>
  <si>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</si>
  <si>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</si>
  <si>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</si>
  <si>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</si>
  <si>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</si>
  <si>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</si>
  <si>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</si>
  <si>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</si>
  <si>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</si>
  <si>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</si>
  <si>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</si>
  <si>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</si>
  <si>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</si>
  <si>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</si>
  <si>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</si>
  <si>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</si>
  <si>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</si>
  <si>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</si>
  <si>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</si>
  <si>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</si>
  <si>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</si>
  <si>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</si>
  <si>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</si>
  <si>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</si>
  <si>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</si>
  <si>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</si>
  <si>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</si>
  <si>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</si>
  <si>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</si>
  <si>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</si>
  <si>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</si>
  <si>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</si>
  <si>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</si>
  <si>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</si>
  <si>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</si>
  <si>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</si>
  <si>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</si>
  <si>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</si>
  <si>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</si>
  <si>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</si>
  <si>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</si>
  <si>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</si>
  <si>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</si>
  <si>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</si>
  <si>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</si>
  <si>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</si>
  <si>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</si>
  <si>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</si>
  <si>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</si>
  <si>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</si>
  <si>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</si>
  <si>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</si>
  <si>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</si>
  <si>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</si>
  <si>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</si>
  <si>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</si>
  <si>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</si>
  <si>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</si>
  <si>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</si>
  <si>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</si>
  <si>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</si>
  <si>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</si>
  <si>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</si>
  <si>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</si>
  <si>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</si>
  <si>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</si>
  <si>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</si>
  <si>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</si>
  <si>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</si>
  <si>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</si>
  <si>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</si>
  <si>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</si>
  <si>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</si>
  <si>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</si>
  <si>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</si>
  <si>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</si>
  <si>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</si>
  <si>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</si>
  <si>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</si>
  <si>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</si>
  <si>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</si>
  <si>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</si>
  <si>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</si>
  <si>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</si>
  <si>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</si>
  <si>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</si>
  <si>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</si>
  <si>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</si>
  <si>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</si>
  <si>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</si>
  <si>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</si>
  <si>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</si>
  <si>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</si>
  <si>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</si>
  <si>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</si>
  <si>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</si>
  <si>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</si>
  <si>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</si>
  <si>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</si>
  <si>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</si>
  <si>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</si>
  <si>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</si>
  <si>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</si>
  <si>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</si>
  <si>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</si>
  <si>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</si>
  <si>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</si>
  <si>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</si>
  <si>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</si>
  <si>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</si>
  <si>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</si>
  <si>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</si>
  <si>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</si>
  <si>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</si>
  <si>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</si>
  <si>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</si>
  <si>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</si>
  <si>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</si>
  <si>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</si>
  <si>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</si>
  <si>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</si>
  <si>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</si>
  <si>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</si>
  <si>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</si>
  <si>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</si>
  <si>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</si>
  <si>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</si>
  <si>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</si>
  <si>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</si>
  <si>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</si>
  <si>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</si>
  <si>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</si>
  <si>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</si>
  <si>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</si>
  <si>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</si>
  <si>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</si>
  <si>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</si>
  <si>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</si>
  <si>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</si>
  <si>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</si>
  <si>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</si>
  <si>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</si>
  <si>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</si>
  <si>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</si>
  <si>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</si>
  <si>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</si>
  <si>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</si>
  <si>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</si>
  <si>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</si>
  <si>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</si>
  <si>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</si>
  <si>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</si>
  <si>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</si>
  <si>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</si>
  <si>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</si>
  <si>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</si>
  <si>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</si>
  <si>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</si>
  <si>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</si>
  <si>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</si>
  <si>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</si>
  <si>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</si>
  <si>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</si>
  <si>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</si>
  <si>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</si>
  <si>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</si>
  <si>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</si>
  <si>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</si>
  <si>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</si>
  <si>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</si>
  <si>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</si>
  <si>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</si>
  <si>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</si>
  <si>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</si>
  <si>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</si>
  <si>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</si>
  <si>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</si>
  <si>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</si>
  <si>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</si>
  <si>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</si>
  <si>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</si>
  <si>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</si>
  <si>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</si>
  <si>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</si>
  <si>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</si>
  <si>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</si>
  <si>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</si>
  <si>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</si>
  <si>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</si>
  <si>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</si>
  <si>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</si>
  <si>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</si>
  <si>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</si>
  <si>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</si>
  <si>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</si>
  <si>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</si>
  <si>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</si>
  <si>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</si>
  <si>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</si>
  <si>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</si>
  <si>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</si>
  <si>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</si>
  <si>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</si>
  <si>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</si>
  <si>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</si>
  <si>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</si>
  <si>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</si>
  <si>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</si>
  <si>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</si>
  <si>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</si>
  <si>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</si>
  <si>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</si>
  <si>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</si>
  <si>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</si>
  <si>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</si>
  <si>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</si>
  <si>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</si>
  <si>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</si>
  <si>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</si>
  <si>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</si>
  <si>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</si>
  <si>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</si>
  <si>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</si>
  <si>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</si>
  <si>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</si>
  <si>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</si>
  <si>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</si>
  <si>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</si>
  <si>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</si>
  <si>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</si>
  <si>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</si>
  <si>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</si>
  <si>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</si>
  <si>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</si>
  <si>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</si>
  <si>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</si>
  <si>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</si>
  <si>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</si>
  <si>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</si>
  <si>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</si>
  <si>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</si>
  <si>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</si>
  <si>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</si>
  <si>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</si>
  <si>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</si>
  <si>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</si>
  <si>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</si>
  <si>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</si>
  <si>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</si>
  <si>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</si>
  <si>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</si>
  <si>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</si>
  <si>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</si>
  <si>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</si>
  <si>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</si>
  <si>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</si>
  <si>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</si>
  <si>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</si>
  <si>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</si>
  <si>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</si>
  <si>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</si>
  <si>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</si>
  <si>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</si>
  <si>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</si>
  <si>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</si>
  <si>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</si>
  <si>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</si>
  <si>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</si>
  <si>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</si>
  <si>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</si>
  <si>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</si>
  <si>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</si>
  <si>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</si>
  <si>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</si>
  <si>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</si>
  <si>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</si>
  <si>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</si>
  <si>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</si>
  <si>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</si>
  <si>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</si>
  <si>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</si>
  <si>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</si>
  <si>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</si>
  <si>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</si>
  <si>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</si>
  <si>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</si>
  <si>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</si>
  <si>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</si>
  <si>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</si>
  <si>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</si>
  <si>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</si>
  <si>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</si>
  <si>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</si>
  <si>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</si>
  <si>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</si>
  <si>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</si>
  <si>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</si>
  <si>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</si>
  <si>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</si>
  <si>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</si>
  <si>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</si>
  <si>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</si>
  <si>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</si>
  <si>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</si>
  <si>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</si>
  <si>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</si>
  <si>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</si>
  <si>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</si>
  <si>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</si>
  <si>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</si>
  <si>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</si>
  <si>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</si>
  <si>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</si>
  <si>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</si>
  <si>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</si>
  <si>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</si>
  <si>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</si>
  <si>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</si>
  <si>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</si>
  <si>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</si>
  <si>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</si>
  <si>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</si>
  <si>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</si>
  <si>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</si>
  <si>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</si>
  <si>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</si>
  <si>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</si>
  <si>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</si>
  <si>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</si>
  <si>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</si>
  <si>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</si>
  <si>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</si>
  <si>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</si>
  <si>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</si>
  <si>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</si>
  <si>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</si>
  <si>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</si>
  <si>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</si>
  <si>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</si>
  <si>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</si>
  <si>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</si>
  <si>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</si>
  <si>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</si>
  <si>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</si>
  <si>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</si>
  <si>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</si>
  <si>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</si>
  <si>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</si>
  <si>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</si>
  <si>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</si>
  <si>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</si>
  <si>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</si>
  <si>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</si>
  <si>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</si>
  <si>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</si>
  <si>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</si>
  <si>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</si>
  <si>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</si>
  <si>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</si>
  <si>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</si>
  <si>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</si>
  <si>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</si>
  <si>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</si>
  <si>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</si>
  <si>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</si>
  <si>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</si>
  <si>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</si>
  <si>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</si>
  <si>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</si>
  <si>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</si>
  <si>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</si>
  <si>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</si>
  <si>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</si>
  <si>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</si>
  <si>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</si>
  <si>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</si>
  <si>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</si>
  <si>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</si>
  <si>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</si>
  <si>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</si>
  <si>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</si>
  <si>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</si>
  <si>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</si>
  <si>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</si>
  <si>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</si>
  <si>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</si>
  <si>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</si>
  <si>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</si>
  <si>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</si>
  <si>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</si>
  <si>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</si>
  <si>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</si>
  <si>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</si>
  <si>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</si>
  <si>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</si>
  <si>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</si>
  <si>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</si>
  <si>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</si>
  <si>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</si>
  <si>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</si>
  <si>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</si>
  <si>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</si>
  <si>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</si>
  <si>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</si>
  <si>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</si>
  <si>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</si>
  <si>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</si>
  <si>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</si>
  <si>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</si>
  <si>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</si>
  <si>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</si>
  <si>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</si>
  <si>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</si>
  <si>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</si>
  <si>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</si>
  <si>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</si>
  <si>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</si>
  <si>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</si>
  <si>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</si>
  <si>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</si>
  <si>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</si>
  <si>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</si>
  <si>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</si>
  <si>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</si>
  <si>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</si>
  <si>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</si>
  <si>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</si>
  <si>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</si>
  <si>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</si>
  <si>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</si>
  <si>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</si>
  <si>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</si>
  <si>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</si>
  <si>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</si>
  <si>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</si>
  <si>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</si>
  <si>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</si>
  <si>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</si>
  <si>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</si>
  <si>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</si>
  <si>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</si>
  <si>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</si>
  <si>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</si>
  <si>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</si>
  <si>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</si>
  <si>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</si>
  <si>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</si>
  <si>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</si>
  <si>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</si>
  <si>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</si>
  <si>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</si>
  <si>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</si>
  <si>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</si>
  <si>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</si>
  <si>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</si>
  <si>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</si>
  <si>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</si>
  <si>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</si>
  <si>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</si>
  <si>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</si>
  <si>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</si>
  <si>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</si>
  <si>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</si>
  <si>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</si>
  <si>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</si>
  <si>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</si>
  <si>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</si>
  <si>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</si>
  <si>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</si>
  <si>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</si>
  <si>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</si>
  <si>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</si>
  <si>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</si>
  <si>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</si>
  <si>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</si>
  <si>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</si>
  <si>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</si>
  <si>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</si>
  <si>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</si>
  <si>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</si>
  <si>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</si>
  <si>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</si>
  <si>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</si>
  <si>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</si>
  <si>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</si>
  <si>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</si>
  <si>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</si>
  <si>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</si>
  <si>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</si>
  <si>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</si>
  <si>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</si>
  <si>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</si>
  <si>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</si>
  <si>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</si>
  <si>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</si>
  <si>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</si>
  <si>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</si>
  <si>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</si>
  <si>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</si>
  <si>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</si>
  <si>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</si>
  <si>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</si>
  <si>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</si>
  <si>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</si>
  <si>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</si>
  <si>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</si>
  <si>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</si>
  <si>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</si>
  <si>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</si>
  <si>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</si>
  <si>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</si>
  <si>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</si>
  <si>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</si>
  <si>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</si>
  <si>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</si>
  <si>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</si>
  <si>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</si>
  <si>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</si>
  <si>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</si>
  <si>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</si>
  <si>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</si>
  <si>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</si>
  <si>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</si>
  <si>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</si>
  <si>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</si>
  <si>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</si>
  <si>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</si>
  <si>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</si>
  <si>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</si>
  <si>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</si>
  <si>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</si>
  <si>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</si>
  <si>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</si>
  <si>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</si>
  <si>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</si>
  <si>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</si>
  <si>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</si>
  <si>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</si>
  <si>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</si>
  <si>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</si>
  <si>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</si>
  <si>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</si>
  <si>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</si>
  <si>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</si>
  <si>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</si>
  <si>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</si>
  <si>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</si>
  <si>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</si>
  <si>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</si>
  <si>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</si>
  <si>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</si>
  <si>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</si>
  <si>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</si>
  <si>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</si>
  <si>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</si>
  <si>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</si>
  <si>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</si>
  <si>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</si>
  <si>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</si>
  <si>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</si>
  <si>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</si>
  <si>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</si>
  <si>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</si>
  <si>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</si>
  <si>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</si>
  <si>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</si>
  <si>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</si>
  <si>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</si>
  <si>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</si>
  <si>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</si>
  <si>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</si>
  <si>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</si>
  <si>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</si>
  <si>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</si>
  <si>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</si>
  <si>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</si>
  <si>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</si>
  <si>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</si>
  <si>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</si>
  <si>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</si>
  <si>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</si>
  <si>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</si>
  <si>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</si>
  <si>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</si>
  <si>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</si>
  <si>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</si>
  <si>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</si>
  <si>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</si>
  <si>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</si>
  <si>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</si>
  <si>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</si>
  <si>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</si>
  <si>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</si>
  <si>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</si>
  <si>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</si>
  <si>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</si>
  <si>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</si>
  <si>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</si>
  <si>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</si>
  <si>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</si>
  <si>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</si>
  <si>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</si>
  <si>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</si>
  <si>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</si>
  <si>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</si>
  <si>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</si>
  <si>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</si>
  <si>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</si>
  <si>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</si>
  <si>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</si>
  <si>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</si>
  <si>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</si>
  <si>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</si>
  <si>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</si>
  <si>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</si>
  <si>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</si>
  <si>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</si>
  <si>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</si>
  <si>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</si>
  <si>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</si>
  <si>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</si>
  <si>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</si>
  <si>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</si>
  <si>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</si>
  <si>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</si>
  <si>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</si>
  <si>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</si>
  <si>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</si>
  <si>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</si>
  <si>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</si>
  <si>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</si>
  <si>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</si>
  <si>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</si>
  <si>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</si>
  <si>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</si>
  <si>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</si>
  <si>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</si>
  <si>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</si>
  <si>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</si>
  <si>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</si>
  <si>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</si>
  <si>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</si>
  <si>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</si>
  <si>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</si>
  <si>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</si>
  <si>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</si>
  <si>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</si>
  <si>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</si>
  <si>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</si>
  <si>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</si>
  <si>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</si>
  <si>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</si>
  <si>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</si>
  <si>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</si>
  <si>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</si>
  <si>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</si>
  <si>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</si>
  <si>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</si>
  <si>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</si>
  <si>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</si>
  <si>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</si>
  <si>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</si>
  <si>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</si>
  <si>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</si>
  <si>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</si>
  <si>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</si>
  <si>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</si>
  <si>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</si>
  <si>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</si>
  <si>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</si>
  <si>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</si>
  <si>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</si>
  <si>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</si>
  <si>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</si>
  <si>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</si>
  <si>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</si>
  <si>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</si>
  <si>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</si>
  <si>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</si>
  <si>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</si>
  <si>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</si>
  <si>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</si>
  <si>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</si>
  <si>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</si>
  <si>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</si>
  <si>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</si>
  <si>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</si>
  <si>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</si>
  <si>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</si>
  <si>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</si>
  <si>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</si>
  <si>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</si>
  <si>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</si>
  <si>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</si>
  <si>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</si>
  <si>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</si>
  <si>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</si>
  <si>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</si>
  <si>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</si>
  <si>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</si>
  <si>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</si>
  <si>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</si>
  <si>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</si>
  <si>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</si>
  <si>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</si>
  <si>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</si>
  <si>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</si>
  <si>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</si>
  <si>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</si>
  <si>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</si>
  <si>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</si>
  <si>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</si>
  <si>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</si>
  <si>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</si>
  <si>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</si>
  <si>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</si>
  <si>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</si>
  <si>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</si>
  <si>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</si>
  <si>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</si>
  <si>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</si>
  <si>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</si>
  <si>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</si>
  <si>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</si>
  <si>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</si>
  <si>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</si>
  <si>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</si>
  <si>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</si>
  <si>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</si>
  <si>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</si>
  <si>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</si>
  <si>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</si>
  <si>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</si>
  <si>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</si>
  <si>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</si>
  <si>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</si>
  <si>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</si>
  <si>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</si>
  <si>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</si>
  <si>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</si>
  <si>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</si>
  <si>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</si>
  <si>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</si>
  <si>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</si>
  <si>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</si>
  <si>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</si>
  <si>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</si>
  <si>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</si>
  <si>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</si>
  <si>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</si>
  <si>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</si>
  <si>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</si>
  <si>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</si>
  <si>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</si>
  <si>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</si>
  <si>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</si>
  <si>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</si>
  <si>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</si>
  <si>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</si>
  <si>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</si>
  <si>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</si>
  <si>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</si>
  <si>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</si>
  <si>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</si>
  <si>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</si>
  <si>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</si>
  <si>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</si>
  <si>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</si>
  <si>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</si>
  <si>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</si>
  <si>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</si>
  <si>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</si>
  <si>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</si>
  <si>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</si>
  <si>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</si>
  <si>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</si>
  <si>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</si>
  <si>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</si>
  <si>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</si>
  <si>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</si>
  <si>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</si>
  <si>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</si>
  <si>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</si>
  <si>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</si>
  <si>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</si>
  <si>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</si>
  <si>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</si>
  <si>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</si>
  <si>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</si>
  <si>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</si>
  <si>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</si>
  <si>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</si>
  <si>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</si>
  <si>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</si>
  <si>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</si>
  <si>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</si>
  <si>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</si>
  <si>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</si>
  <si>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</si>
  <si>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</si>
  <si>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</si>
  <si>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</si>
  <si>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</si>
  <si>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</si>
  <si>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</si>
  <si>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</si>
  <si>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</si>
  <si>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</si>
  <si>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</si>
  <si>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</si>
  <si>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</si>
  <si>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</si>
  <si>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</si>
  <si>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</si>
  <si>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</si>
  <si>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</si>
  <si>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</si>
  <si>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</si>
  <si>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</si>
  <si>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</si>
  <si>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</si>
  <si>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</si>
  <si>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</si>
  <si>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</si>
  <si>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</si>
  <si>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</si>
  <si>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</si>
  <si>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</si>
  <si>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</si>
  <si>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</si>
  <si>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</si>
  <si>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</si>
  <si>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</si>
  <si>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</si>
  <si>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</si>
  <si>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</si>
  <si>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</si>
  <si>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</si>
  <si>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</si>
  <si>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</si>
  <si>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</si>
  <si>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</si>
  <si>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</si>
  <si>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</si>
  <si>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</si>
  <si>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</si>
  <si>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</si>
  <si>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</si>
  <si>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</si>
  <si>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</si>
  <si>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</si>
  <si>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</si>
  <si>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</si>
  <si>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</si>
  <si>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</si>
  <si>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</si>
  <si>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</si>
  <si>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</si>
  <si>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</si>
  <si>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</si>
  <si>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</si>
  <si>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</si>
  <si>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</si>
  <si>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</si>
  <si>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</si>
  <si>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</si>
  <si>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</si>
  <si>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</si>
  <si>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</si>
  <si>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</si>
  <si>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</si>
  <si>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</si>
  <si>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</si>
  <si>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</si>
  <si>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</si>
  <si>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</si>
  <si>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</si>
  <si>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</si>
  <si>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</si>
  <si>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</si>
  <si>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</si>
  <si>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</si>
  <si>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</si>
  <si>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</si>
  <si>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</si>
  <si>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</si>
  <si>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</si>
  <si>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</si>
  <si>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</si>
  <si>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</si>
  <si>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</si>
  <si>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</si>
  <si>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</si>
  <si>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</si>
  <si>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</si>
  <si>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</si>
  <si>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</si>
  <si>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</si>
  <si>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</si>
  <si>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</si>
  <si>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</si>
  <si>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</si>
  <si>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</si>
  <si>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</si>
  <si>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</si>
  <si>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</si>
  <si>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</si>
  <si>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</si>
  <si>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</si>
  <si>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</si>
  <si>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</si>
  <si>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</si>
  <si>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</si>
  <si>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</si>
  <si>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</si>
  <si>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</si>
  <si>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</si>
  <si>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</si>
  <si>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</si>
  <si>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</si>
  <si>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</si>
  <si>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</si>
  <si>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</si>
  <si>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</si>
  <si>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</si>
  <si>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</si>
  <si>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</si>
  <si>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</si>
  <si>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</si>
  <si>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</si>
  <si>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</si>
  <si>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</si>
  <si>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</si>
  <si>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</si>
  <si>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</si>
  <si>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</si>
  <si>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</si>
  <si>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</si>
  <si>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</si>
  <si>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</si>
  <si>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</si>
  <si>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</si>
  <si>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</si>
  <si>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</si>
  <si>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</si>
  <si>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</si>
  <si>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</si>
  <si>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</si>
  <si>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</si>
  <si>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</si>
  <si>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</si>
  <si>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</si>
  <si>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</si>
  <si>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</si>
  <si>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</si>
  <si>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</si>
  <si>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</si>
  <si>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</si>
  <si>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</si>
  <si>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</si>
  <si>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</si>
  <si>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</si>
  <si>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</si>
  <si>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</si>
  <si>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</si>
  <si>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</si>
  <si>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</si>
  <si>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</si>
  <si>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</si>
  <si>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</si>
  <si>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</si>
  <si>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</si>
  <si>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</si>
  <si>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</si>
  <si>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</si>
  <si>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</si>
  <si>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</si>
  <si>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</si>
  <si>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</si>
  <si>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</si>
  <si>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</si>
  <si>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</si>
  <si>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</si>
  <si>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</si>
  <si>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</si>
  <si>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</si>
  <si>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</si>
  <si>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</si>
  <si>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</si>
  <si>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</si>
  <si>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</si>
  <si>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</si>
  <si>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</si>
  <si>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</si>
  <si>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</si>
  <si>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</si>
  <si>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</si>
  <si>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</si>
  <si>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</si>
  <si>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</si>
  <si>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</si>
  <si>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</si>
  <si>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</si>
  <si>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</si>
  <si>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</si>
  <si>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</si>
  <si>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</si>
  <si>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</si>
  <si>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</si>
  <si>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</si>
  <si>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</si>
  <si>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</si>
  <si>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</si>
  <si>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</si>
  <si>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</si>
  <si>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</si>
  <si>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</si>
  <si>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</si>
  <si>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</si>
  <si>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</si>
  <si>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</si>
  <si>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</si>
  <si>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</si>
  <si>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</si>
  <si>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</si>
  <si>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</si>
  <si>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</si>
  <si>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</si>
  <si>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</si>
  <si>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</si>
  <si>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</si>
  <si>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</si>
  <si>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</si>
  <si>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</si>
  <si>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</si>
  <si>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</si>
  <si>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</si>
  <si>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</si>
  <si>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</si>
  <si>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</si>
  <si>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</si>
  <si>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</si>
  <si>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</si>
  <si>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</si>
  <si>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</si>
  <si>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</si>
  <si>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</si>
  <si>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</si>
  <si>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</si>
  <si>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</si>
  <si>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</si>
  <si>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</si>
  <si>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</si>
  <si>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</si>
  <si>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</si>
  <si>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</si>
  <si>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</si>
  <si>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</si>
  <si>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</si>
  <si>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</si>
  <si>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</si>
  <si>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</si>
  <si>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</si>
  <si>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</si>
  <si>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</si>
  <si>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</si>
  <si>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</si>
  <si>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</si>
  <si>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</si>
  <si>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</si>
  <si>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</si>
  <si>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</si>
  <si>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</si>
  <si>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</si>
  <si>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</si>
  <si>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</si>
  <si>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</si>
  <si>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</si>
  <si>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</si>
  <si>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</si>
  <si>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</si>
  <si>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</si>
  <si>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</si>
  <si>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</si>
  <si>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</si>
  <si>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</si>
  <si>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</si>
  <si>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</si>
  <si>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</si>
  <si>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</si>
  <si>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</si>
  <si>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</si>
  <si>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</si>
  <si>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</si>
  <si>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</si>
  <si>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</si>
  <si>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</si>
  <si>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</si>
  <si>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</si>
  <si>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</si>
  <si>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</si>
  <si>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</si>
  <si>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</si>
  <si>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</si>
  <si>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</si>
  <si>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</si>
  <si>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</si>
  <si>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</si>
  <si>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</si>
  <si>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</si>
  <si>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</si>
  <si>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</si>
  <si>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</si>
  <si>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</si>
  <si>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</si>
  <si>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</si>
  <si>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</si>
  <si>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</si>
  <si>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</si>
  <si>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</si>
  <si>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</si>
  <si>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</si>
  <si>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</si>
  <si>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</si>
  <si>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</si>
  <si>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</si>
  <si>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</si>
  <si>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</si>
  <si>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</si>
  <si>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</si>
  <si>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</si>
  <si>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</si>
  <si>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</si>
  <si>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</si>
  <si>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</si>
  <si>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</si>
  <si>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</si>
  <si>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</si>
  <si>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</si>
  <si>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</si>
  <si>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</si>
  <si>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</si>
  <si>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</si>
  <si>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</si>
  <si>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</si>
  <si>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</si>
  <si>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</si>
  <si>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</si>
  <si>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</si>
  <si>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</si>
  <si>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</si>
  <si>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</si>
  <si>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</si>
  <si>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</si>
  <si>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</si>
  <si>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</si>
  <si>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</si>
  <si>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</si>
  <si>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</si>
  <si>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</si>
  <si>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</si>
  <si>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</si>
  <si>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</si>
  <si>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</si>
  <si>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</si>
  <si>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</si>
  <si>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</si>
  <si>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</si>
  <si>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</si>
  <si>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</si>
  <si>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</si>
  <si>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</si>
  <si>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</si>
  <si>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</si>
  <si>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</si>
  <si>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</si>
  <si>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</si>
  <si>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</si>
  <si>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</si>
  <si>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</si>
  <si>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</si>
  <si>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</si>
  <si>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</si>
  <si>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</si>
  <si>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</si>
  <si>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</si>
  <si>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</si>
  <si>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</si>
  <si>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</si>
  <si>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</si>
  <si>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</si>
  <si>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</si>
  <si>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</si>
  <si>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</si>
  <si>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</si>
  <si>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</si>
  <si>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</si>
  <si>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</si>
  <si>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</si>
  <si>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</si>
  <si>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</si>
  <si>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</si>
  <si>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</si>
  <si>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</si>
  <si>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</si>
  <si>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</si>
  <si>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</si>
  <si>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</si>
  <si>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</si>
  <si>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</si>
  <si>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</si>
  <si>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</si>
  <si>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</si>
  <si>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</si>
  <si>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</si>
  <si>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</si>
  <si>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</si>
  <si>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</si>
  <si>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</si>
  <si>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</si>
  <si>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</si>
  <si>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</si>
  <si>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</si>
  <si>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</si>
  <si>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</si>
  <si>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</si>
  <si>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</si>
  <si>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</si>
  <si>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</si>
  <si>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</si>
  <si>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</si>
  <si>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</si>
  <si>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</si>
  <si>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</si>
  <si>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</si>
  <si>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</si>
  <si>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</si>
  <si>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</si>
  <si>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</si>
  <si>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</si>
  <si>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</si>
  <si>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</si>
  <si>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</si>
  <si>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</si>
  <si>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</si>
  <si>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</si>
  <si>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</si>
  <si>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</si>
  <si>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</si>
  <si>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</si>
  <si>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</si>
  <si>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</si>
  <si>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</si>
  <si>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</si>
  <si>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</si>
  <si>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</si>
  <si>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</si>
  <si>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</si>
  <si>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</si>
  <si>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</si>
  <si>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</si>
  <si>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</si>
  <si>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</si>
  <si>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</si>
  <si>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</si>
  <si>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</si>
  <si>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</si>
  <si>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</si>
  <si>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</si>
  <si>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</si>
  <si>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</si>
  <si>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</si>
  <si>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</si>
  <si>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</si>
  <si>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</si>
  <si>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</si>
  <si>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</si>
  <si>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</si>
  <si>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</si>
  <si>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</si>
  <si>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</si>
  <si>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</si>
  <si>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</si>
  <si>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</si>
  <si>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</si>
  <si>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</si>
  <si>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</si>
  <si>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</si>
  <si>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</si>
  <si>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</si>
  <si>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</si>
  <si>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</si>
  <si>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</si>
  <si>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</si>
  <si>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</si>
  <si>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</si>
  <si>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</si>
  <si>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</si>
  <si>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</si>
  <si>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</si>
  <si>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</si>
  <si>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</si>
  <si>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</si>
  <si>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</si>
  <si>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</si>
  <si>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</si>
  <si>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</si>
  <si>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</si>
  <si>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</si>
  <si>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</si>
  <si>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</si>
  <si>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</si>
  <si>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</si>
  <si>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</si>
  <si>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</si>
  <si>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</si>
  <si>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</si>
  <si>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</si>
  <si>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</si>
  <si>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</si>
  <si>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</si>
  <si>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</si>
  <si>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</si>
  <si>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</si>
  <si>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</si>
  <si>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</si>
  <si>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</si>
  <si>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</si>
  <si>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</si>
  <si>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</si>
  <si>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</si>
  <si>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</si>
  <si>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</si>
  <si>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</si>
  <si>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</si>
  <si>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</si>
  <si>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</si>
  <si>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</si>
  <si>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</si>
  <si>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</si>
  <si>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</si>
  <si>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</si>
  <si>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</si>
  <si>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</si>
  <si>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</si>
  <si>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</si>
  <si>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</si>
  <si>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</si>
  <si>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</si>
  <si>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</si>
  <si>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</si>
  <si>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</si>
  <si>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</si>
  <si>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</si>
  <si>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</si>
  <si>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</si>
  <si>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</si>
  <si>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</si>
  <si>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</si>
  <si>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</si>
  <si>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</si>
  <si>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</si>
  <si>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</si>
  <si>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</si>
  <si>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</si>
  <si>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</si>
  <si>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</si>
  <si>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</si>
  <si>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</si>
  <si>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</si>
  <si>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</si>
  <si>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</si>
  <si>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</si>
  <si>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</si>
  <si>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</si>
  <si>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</si>
  <si>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</si>
  <si>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</si>
  <si>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</si>
  <si>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</si>
  <si>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</si>
  <si>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</si>
  <si>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</si>
  <si>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</si>
  <si>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</si>
  <si>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</si>
  <si>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</si>
  <si>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</si>
  <si>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</si>
  <si>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</si>
  <si>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</si>
  <si>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</si>
  <si>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</si>
  <si>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</si>
  <si>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</si>
  <si>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</si>
  <si>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</si>
  <si>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</si>
  <si>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</si>
  <si>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</si>
  <si>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</si>
  <si>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</si>
  <si>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</si>
  <si>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</si>
  <si>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</si>
  <si>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</si>
  <si>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</si>
  <si>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</si>
  <si>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</si>
  <si>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</si>
  <si>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</si>
  <si>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</si>
  <si>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</si>
  <si>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</si>
  <si>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</si>
  <si>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</si>
  <si>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</si>
  <si>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</si>
  <si>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</si>
  <si>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</si>
  <si>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</si>
  <si>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</si>
  <si>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</si>
  <si>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</si>
  <si>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</si>
  <si>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</si>
  <si>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</si>
  <si>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</si>
  <si>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</si>
  <si>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</si>
  <si>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</si>
  <si>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</si>
  <si>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</si>
  <si>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</si>
  <si>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</si>
  <si>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</si>
  <si>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</si>
  <si>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</si>
  <si>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</si>
  <si>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</si>
  <si>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</si>
  <si>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</si>
  <si>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</si>
  <si>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</si>
  <si>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</si>
  <si>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</si>
  <si>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</si>
  <si>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</si>
  <si>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</si>
  <si>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</si>
  <si>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</si>
  <si>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</si>
  <si>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</si>
  <si>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</si>
  <si>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</si>
  <si>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</si>
  <si>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</si>
  <si>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</si>
  <si>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</si>
  <si>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</si>
  <si>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</si>
  <si>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</si>
  <si>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</si>
  <si>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</si>
  <si>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</si>
  <si>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</si>
  <si>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</si>
  <si>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</si>
  <si>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</si>
  <si>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</si>
  <si>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</si>
  <si>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</si>
  <si>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</si>
  <si>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</si>
  <si>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</si>
  <si>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</si>
  <si>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</si>
  <si>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</si>
  <si>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</si>
  <si>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</si>
  <si>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</si>
  <si>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</si>
  <si>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</si>
  <si>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</si>
  <si>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</si>
  <si>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</si>
  <si>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</si>
  <si>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</si>
  <si>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</si>
  <si>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</si>
  <si>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</si>
  <si>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</si>
  <si>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</si>
  <si>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</si>
  <si>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</si>
  <si>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</si>
  <si>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</si>
  <si>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</si>
  <si>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</si>
  <si>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</si>
  <si>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</si>
  <si>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</si>
  <si>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</si>
  <si>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</si>
  <si>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</si>
  <si>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</si>
  <si>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</si>
  <si>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</si>
  <si>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</si>
  <si>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</si>
  <si>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</si>
  <si>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</si>
  <si>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</si>
  <si>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</si>
  <si>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</si>
  <si>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</si>
  <si>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</si>
  <si>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</si>
  <si>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</si>
  <si>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</si>
  <si>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</si>
  <si>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</si>
  <si>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</si>
  <si>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</si>
  <si>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</si>
  <si>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</si>
  <si>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</si>
  <si>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</si>
  <si>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</si>
  <si>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</si>
  <si>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</si>
  <si>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</si>
  <si>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</si>
  <si>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</si>
  <si>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</si>
  <si>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</si>
  <si>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</si>
  <si>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</si>
  <si>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</si>
  <si>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</si>
  <si>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</si>
  <si>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</si>
  <si>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</si>
  <si>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</si>
  <si>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</si>
  <si>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</si>
  <si>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</si>
  <si>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</si>
  <si>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</si>
  <si>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</si>
  <si>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</si>
  <si>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</si>
  <si>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</si>
  <si>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</si>
  <si>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</si>
  <si>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</si>
  <si>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</si>
  <si>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</si>
  <si>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</si>
  <si>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</si>
  <si>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</si>
  <si>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</si>
  <si>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</si>
  <si>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</si>
  <si>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</si>
  <si>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</si>
  <si>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</si>
  <si>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</si>
  <si>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</si>
  <si>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</si>
  <si>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</si>
  <si>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</si>
  <si>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</si>
  <si>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</si>
  <si>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</si>
  <si>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</si>
  <si>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</si>
  <si>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</si>
  <si>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</si>
  <si>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</si>
  <si>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</si>
  <si>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</si>
  <si>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</si>
  <si>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</si>
  <si>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</si>
  <si>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</si>
  <si>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</si>
  <si>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</si>
  <si>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</si>
  <si>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</si>
  <si>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</si>
  <si>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</si>
  <si>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</si>
  <si>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</si>
  <si>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</si>
  <si>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</si>
  <si>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</si>
  <si>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</si>
  <si>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</si>
  <si>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</si>
  <si>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</si>
  <si>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</si>
  <si>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</si>
  <si>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</si>
  <si>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</si>
  <si>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</si>
  <si>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</si>
  <si>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</si>
  <si>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</si>
  <si>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</si>
  <si>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</si>
  <si>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</si>
  <si>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</si>
  <si>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</si>
  <si>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</si>
  <si>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</si>
  <si>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</si>
  <si>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</si>
  <si>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</si>
  <si>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</si>
  <si>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</si>
  <si>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</si>
  <si>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</si>
  <si>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</si>
  <si>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</si>
  <si>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</si>
  <si>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</si>
  <si>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</si>
  <si>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</si>
  <si>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</si>
  <si>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</si>
  <si>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</si>
  <si>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</si>
  <si>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</si>
  <si>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</si>
  <si>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</si>
  <si>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</si>
  <si>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</si>
  <si>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</si>
  <si>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</si>
  <si>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</si>
  <si>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</si>
  <si>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</si>
  <si>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</si>
  <si>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</si>
  <si>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</si>
  <si>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</si>
  <si>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</si>
  <si>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</si>
  <si>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</si>
  <si>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</si>
  <si>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</si>
  <si>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</si>
  <si>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</si>
  <si>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</si>
  <si>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</si>
  <si>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</si>
  <si>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</si>
  <si>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</si>
  <si>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</si>
  <si>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</si>
  <si>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</si>
  <si>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</si>
  <si>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</si>
  <si>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</si>
  <si>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</si>
  <si>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</si>
  <si>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</si>
  <si>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</si>
  <si>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</si>
  <si>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</si>
  <si>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</si>
  <si>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</si>
  <si>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</si>
  <si>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</si>
  <si>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</si>
  <si>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</si>
  <si>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</si>
  <si>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</si>
  <si>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</si>
  <si>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</si>
  <si>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</si>
  <si>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</si>
  <si>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</si>
  <si>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</si>
  <si>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</si>
  <si>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</si>
  <si>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</si>
  <si>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</si>
  <si>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</si>
  <si>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</si>
  <si>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</si>
  <si>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</si>
  <si>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</si>
  <si>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</si>
  <si>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</si>
  <si>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</si>
  <si>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</si>
  <si>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</si>
  <si>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</si>
  <si>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</si>
  <si>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</si>
  <si>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</si>
  <si>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</si>
  <si>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</si>
  <si>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</si>
  <si>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</si>
  <si>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</si>
  <si>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</si>
  <si>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</si>
  <si>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</si>
  <si>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</si>
  <si>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</si>
  <si>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</si>
  <si>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</si>
  <si>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</si>
  <si>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</si>
  <si>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</si>
  <si>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</si>
  <si>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</si>
  <si>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</si>
  <si>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</si>
  <si>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</si>
  <si>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</si>
  <si>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</si>
  <si>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</si>
  <si>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</si>
  <si>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</si>
  <si>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</si>
  <si>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</si>
  <si>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</si>
  <si>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</si>
  <si>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</si>
  <si>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</si>
  <si>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</si>
  <si>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</si>
  <si>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</si>
  <si>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</si>
  <si>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</si>
  <si>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</si>
  <si>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</si>
  <si>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</si>
  <si>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</si>
  <si>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</si>
  <si>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</si>
  <si>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</si>
  <si>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</si>
  <si>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</si>
  <si>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</si>
  <si>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</si>
  <si>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</si>
  <si>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</si>
  <si>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</si>
  <si>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</si>
  <si>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</si>
  <si>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</si>
  <si>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</si>
  <si>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</si>
  <si>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</si>
  <si>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</si>
  <si>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</si>
  <si>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</si>
  <si>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</si>
  <si>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</si>
  <si>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</si>
  <si>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</si>
  <si>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</si>
  <si>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</si>
  <si>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</si>
  <si>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</si>
  <si>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</si>
  <si>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</si>
  <si>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</si>
  <si>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</si>
  <si>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</si>
  <si>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</si>
  <si>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</si>
  <si>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</si>
  <si>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</si>
  <si>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</si>
  <si>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</si>
  <si>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</si>
  <si>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</si>
  <si>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</si>
  <si>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</si>
  <si>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</si>
  <si>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</si>
  <si>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</si>
  <si>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</si>
  <si>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</si>
  <si>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</si>
  <si>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</si>
  <si>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</si>
  <si>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</si>
  <si>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</si>
  <si>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</si>
  <si>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</si>
  <si>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</si>
  <si>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</si>
  <si>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</si>
  <si>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</si>
  <si>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</si>
  <si>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</si>
  <si>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</si>
  <si>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</si>
  <si>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</si>
  <si>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</si>
  <si>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</si>
  <si>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</si>
  <si>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</si>
  <si>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</si>
  <si>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</si>
  <si>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</si>
  <si>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</si>
  <si>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</si>
  <si>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</si>
  <si>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</si>
  <si>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</si>
  <si>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</si>
  <si>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</si>
  <si>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</si>
  <si>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</si>
  <si>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</si>
  <si>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</si>
  <si>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</si>
  <si>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</si>
  <si>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</si>
  <si>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</si>
  <si>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</si>
  <si>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</si>
  <si>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</si>
  <si>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</si>
  <si>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</si>
  <si>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</si>
  <si>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</si>
  <si>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</si>
  <si>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</si>
  <si>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</si>
  <si>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</si>
  <si>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</si>
  <si>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</si>
  <si>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</si>
  <si>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</si>
  <si>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</si>
  <si>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</si>
  <si>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</si>
  <si>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</si>
  <si>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</si>
  <si>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</si>
  <si>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</si>
  <si>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</si>
  <si>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</si>
  <si>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</si>
  <si>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</si>
  <si>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</si>
  <si>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</si>
  <si>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</si>
  <si>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</si>
  <si>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</si>
  <si>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</si>
  <si>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</si>
  <si>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</si>
  <si>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</si>
  <si>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</si>
  <si>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</si>
  <si>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</si>
  <si>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</si>
  <si>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</si>
  <si>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</si>
  <si>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</si>
  <si>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</si>
  <si>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</si>
  <si>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</si>
  <si>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</si>
  <si>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</si>
  <si>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</si>
  <si>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</si>
  <si>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</si>
  <si>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</si>
  <si>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</si>
  <si>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</si>
  <si>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</si>
  <si>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</si>
  <si>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</si>
  <si>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</si>
  <si>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</si>
  <si>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</si>
  <si>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</si>
  <si>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</si>
  <si>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</si>
  <si>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</si>
  <si>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</si>
  <si>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</si>
  <si>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</si>
  <si>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</si>
  <si>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</si>
  <si>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</si>
  <si>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</si>
  <si>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</si>
  <si>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</si>
  <si>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</si>
  <si>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</si>
  <si>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</si>
  <si>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</si>
  <si>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</si>
  <si>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</si>
  <si>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</si>
  <si>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</si>
  <si>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</si>
  <si>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</si>
  <si>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</si>
  <si>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</si>
  <si>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</si>
  <si>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</si>
  <si>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</si>
  <si>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</si>
  <si>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</si>
  <si>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</si>
  <si>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</si>
  <si>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</si>
  <si>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</si>
  <si>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</si>
  <si>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</si>
  <si>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</si>
  <si>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</si>
  <si>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</si>
  <si>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</si>
  <si>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</si>
  <si>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</si>
  <si>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</si>
  <si>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</si>
  <si>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</si>
  <si>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</si>
  <si>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</si>
  <si>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</si>
  <si>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</si>
  <si>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</si>
  <si>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</si>
  <si>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</si>
  <si>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</si>
  <si>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</si>
  <si>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</si>
  <si>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</si>
  <si>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</si>
  <si>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</si>
  <si>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</si>
  <si>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</si>
  <si>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</si>
  <si>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</si>
  <si>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</si>
  <si>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</si>
  <si>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</si>
  <si>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</si>
  <si>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</si>
  <si>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</si>
  <si>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</si>
  <si>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</si>
  <si>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</si>
  <si>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</si>
  <si>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</si>
  <si>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</si>
  <si>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</si>
  <si>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</si>
  <si>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</si>
  <si>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</si>
  <si>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</si>
  <si>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</si>
  <si>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</si>
  <si>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</si>
  <si>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</si>
  <si>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</si>
  <si>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</si>
  <si>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</si>
  <si>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</si>
  <si>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</si>
  <si>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</si>
  <si>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</si>
  <si>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</si>
  <si>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</si>
  <si>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</si>
  <si>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</si>
  <si>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</si>
  <si>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</si>
  <si>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</si>
  <si>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</si>
  <si>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</si>
  <si>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</si>
  <si>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</si>
  <si>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</si>
  <si>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</si>
  <si>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</si>
  <si>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</si>
  <si>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</si>
  <si>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</si>
  <si>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</si>
  <si>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</si>
  <si>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</si>
  <si>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</si>
  <si>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</si>
  <si>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</si>
  <si>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</si>
  <si>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</si>
  <si>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</si>
  <si>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</si>
  <si>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</si>
  <si>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</si>
  <si>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</si>
  <si>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</si>
  <si>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</si>
  <si>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</si>
  <si>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</si>
  <si>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</si>
  <si>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</si>
  <si>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</si>
  <si>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</si>
  <si>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</si>
  <si>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</si>
  <si>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</si>
  <si>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</si>
  <si>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</si>
  <si>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</si>
  <si>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</si>
  <si>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</si>
  <si>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</si>
  <si>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</si>
  <si>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</si>
  <si>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</si>
  <si>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</si>
  <si>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</si>
  <si>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</si>
  <si>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</si>
  <si>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</si>
  <si>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</si>
  <si>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</si>
  <si>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</si>
  <si>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</si>
  <si>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</si>
  <si>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</si>
  <si>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</si>
  <si>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</si>
  <si>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</si>
  <si>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</si>
  <si>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</si>
  <si>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</si>
  <si>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</si>
  <si>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</si>
  <si>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</si>
  <si>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</si>
  <si>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</si>
  <si>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</si>
  <si>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</si>
  <si>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</si>
  <si>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</si>
  <si>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</si>
  <si>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</si>
  <si>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</si>
  <si>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</si>
  <si>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</si>
  <si>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</si>
  <si>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</si>
  <si>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</si>
  <si>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</si>
  <si>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</si>
  <si>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</si>
  <si>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</si>
  <si>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</si>
  <si>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</si>
  <si>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</si>
  <si>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</si>
  <si>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</si>
  <si>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</si>
  <si>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</si>
  <si>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</si>
  <si>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</si>
  <si>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</si>
  <si>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</si>
  <si>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</si>
  <si>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</si>
  <si>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</si>
  <si>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</si>
  <si>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</si>
  <si>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</si>
  <si>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</si>
  <si>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</si>
  <si>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</si>
  <si>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</si>
  <si>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</si>
  <si>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</si>
  <si>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</si>
  <si>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</si>
  <si>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</si>
  <si>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</si>
  <si>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</si>
  <si>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</si>
  <si>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</si>
  <si>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</si>
  <si>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</si>
  <si>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</si>
  <si>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</si>
  <si>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</si>
  <si>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</si>
  <si>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</si>
  <si>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</si>
  <si>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</si>
  <si>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</si>
  <si>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</si>
  <si>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</si>
  <si>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</si>
  <si>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</si>
  <si>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</si>
  <si>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</si>
  <si>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</si>
  <si>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</si>
  <si>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</si>
  <si>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</si>
  <si>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</si>
  <si>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</si>
  <si>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</si>
  <si>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</si>
  <si>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</si>
  <si>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</si>
  <si>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</si>
  <si>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</si>
  <si>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</si>
  <si>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</si>
  <si>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</si>
  <si>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</si>
  <si>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</si>
  <si>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</si>
  <si>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</si>
  <si>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</si>
  <si>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</si>
  <si>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</si>
  <si>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</si>
  <si>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</si>
  <si>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</si>
  <si>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</si>
  <si>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</si>
  <si>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</si>
  <si>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</si>
  <si>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</si>
  <si>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</si>
  <si>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</si>
  <si>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</si>
  <si>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</si>
  <si>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</si>
  <si>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</si>
  <si>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</si>
  <si>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</si>
  <si>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</si>
  <si>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</si>
  <si>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</si>
  <si>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</si>
  <si>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</si>
  <si>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</si>
  <si>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</si>
  <si>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</si>
  <si>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</si>
  <si>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</si>
  <si>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</si>
  <si>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</si>
  <si>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</si>
  <si>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</si>
  <si>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</si>
  <si>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</si>
  <si>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</si>
  <si>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</si>
  <si>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</si>
  <si>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</si>
  <si>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</si>
  <si>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</si>
  <si>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</si>
  <si>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</si>
  <si>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</si>
  <si>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</si>
  <si>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</si>
  <si>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</si>
  <si>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</si>
  <si>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</si>
  <si>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</si>
  <si>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</si>
  <si>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</si>
  <si>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</si>
  <si>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</si>
  <si>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</si>
  <si>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</si>
  <si>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</si>
  <si>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</si>
  <si>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</si>
  <si>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</si>
  <si>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</si>
  <si>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</si>
  <si>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</si>
  <si>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</si>
  <si>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</si>
  <si>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</si>
  <si>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</si>
  <si>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</si>
  <si>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</si>
  <si>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</si>
  <si>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</si>
  <si>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</si>
  <si>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</si>
  <si>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</si>
  <si>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</si>
  <si>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</si>
  <si>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</si>
  <si>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</si>
  <si>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</si>
  <si>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</si>
  <si>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</si>
  <si>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</si>
  <si>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</si>
  <si>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</si>
  <si>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</si>
  <si>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</si>
  <si>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</si>
  <si>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</si>
  <si>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</si>
  <si>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</si>
  <si>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</si>
  <si>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</si>
  <si>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</si>
  <si>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</si>
  <si>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</si>
  <si>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</si>
  <si>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</si>
  <si>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</si>
  <si>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</si>
  <si>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</si>
  <si>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</si>
  <si>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</si>
  <si>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</si>
  <si>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</si>
  <si>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</si>
  <si>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</si>
  <si>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</si>
  <si>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</si>
  <si>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</si>
  <si>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</si>
  <si>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</si>
  <si>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</si>
  <si>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</si>
  <si>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</si>
  <si>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</si>
  <si>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</si>
  <si>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</si>
  <si>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</si>
  <si>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</si>
  <si>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</si>
  <si>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</si>
  <si>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</si>
  <si>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</si>
  <si>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</si>
  <si>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</si>
  <si>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</si>
  <si>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</si>
  <si>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</si>
  <si>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</si>
  <si>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</si>
  <si>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</si>
  <si>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</si>
  <si>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</si>
  <si>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</si>
  <si>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</si>
  <si>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</si>
  <si>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</si>
  <si>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</si>
  <si>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</si>
  <si>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</si>
  <si>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</si>
  <si>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</si>
  <si>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</si>
  <si>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</si>
  <si>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</si>
  <si>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</si>
  <si>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</si>
  <si>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</si>
  <si>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</si>
  <si>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</si>
  <si>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</si>
  <si>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</si>
  <si>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</si>
  <si>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</si>
  <si>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</si>
  <si>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</si>
  <si>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</si>
  <si>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</si>
  <si>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</si>
  <si>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</si>
  <si>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</si>
  <si>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</si>
  <si>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</si>
  <si>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</si>
  <si>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</si>
  <si>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</si>
  <si>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</si>
  <si>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</si>
  <si>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</si>
  <si>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</si>
  <si>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</si>
  <si>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</si>
  <si>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</si>
  <si>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</si>
  <si>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</si>
  <si>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</si>
  <si>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</si>
  <si>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</si>
  <si>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</si>
  <si>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</si>
  <si>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</si>
  <si>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</si>
  <si>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</si>
  <si>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</si>
  <si>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</si>
  <si>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</si>
  <si>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</si>
  <si>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</si>
  <si>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</si>
  <si>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</si>
  <si>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</si>
  <si>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</si>
  <si>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</si>
  <si>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</si>
  <si>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</si>
  <si>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</si>
  <si>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</si>
  <si>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</si>
  <si>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</si>
  <si>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</si>
  <si>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</si>
  <si>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</si>
  <si>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</si>
  <si>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</si>
  <si>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</si>
  <si>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</si>
  <si>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</si>
  <si>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</si>
  <si>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</si>
  <si>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</si>
  <si>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</si>
  <si>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</si>
  <si>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</si>
  <si>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</si>
  <si>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</si>
  <si>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</si>
  <si>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</si>
  <si>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</si>
  <si>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</si>
  <si>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</si>
  <si>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</si>
  <si>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</si>
  <si>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</si>
  <si>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</si>
  <si>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</si>
  <si>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</si>
  <si>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</si>
  <si>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</si>
  <si>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</si>
  <si>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</si>
  <si>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</si>
  <si>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</si>
  <si>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</si>
  <si>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</si>
  <si>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</si>
  <si>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</si>
  <si>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</si>
  <si>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</si>
  <si>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</si>
  <si>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</si>
  <si>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</si>
  <si>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</si>
  <si>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</si>
  <si>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</si>
  <si>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</si>
  <si>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</si>
  <si>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</si>
  <si>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</si>
  <si>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</si>
  <si>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</si>
  <si>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</si>
  <si>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</si>
  <si>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</si>
  <si>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</si>
  <si>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</si>
  <si>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</si>
  <si>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</si>
  <si>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</si>
  <si>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</si>
  <si>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</si>
  <si>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</si>
  <si>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</si>
  <si>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</si>
  <si>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</si>
  <si>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</si>
  <si>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</si>
  <si>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</si>
  <si>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</si>
  <si>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</si>
  <si>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</si>
  <si>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</si>
  <si>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</si>
  <si>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</si>
  <si>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</si>
  <si>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</si>
  <si>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</si>
  <si>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</si>
  <si>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</si>
  <si>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</si>
  <si>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</si>
  <si>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</si>
  <si>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</si>
  <si>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</si>
  <si>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</si>
  <si>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</si>
  <si>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</si>
  <si>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</si>
  <si>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</si>
  <si>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</si>
  <si>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</si>
  <si>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</si>
  <si>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</si>
  <si>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</si>
  <si>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</si>
  <si>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</si>
  <si>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</si>
  <si>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</si>
  <si>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</si>
  <si>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</si>
  <si>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</si>
  <si>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</si>
  <si>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</si>
  <si>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</si>
  <si>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</si>
  <si>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</si>
  <si>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</si>
  <si>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</si>
  <si>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</si>
  <si>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</si>
  <si>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</si>
  <si>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</si>
  <si>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</si>
  <si>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</si>
  <si>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</si>
  <si>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</si>
  <si>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</si>
  <si>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</si>
  <si>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</si>
  <si>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</si>
  <si>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</si>
  <si>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</si>
  <si>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</si>
  <si>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</si>
  <si>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</si>
  <si>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</si>
  <si>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</si>
  <si>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</si>
  <si>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</si>
  <si>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</si>
  <si>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</si>
  <si>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</si>
  <si>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</si>
  <si>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</si>
  <si>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</si>
  <si>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</si>
  <si>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</si>
  <si>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</si>
  <si>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</si>
  <si>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</si>
  <si>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</si>
  <si>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</si>
  <si>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</si>
  <si>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</si>
  <si>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</si>
  <si>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</si>
  <si>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</si>
  <si>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</si>
  <si>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</si>
  <si>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</si>
  <si>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</si>
  <si>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</si>
  <si>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</si>
  <si>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</si>
  <si>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</si>
  <si>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</si>
  <si>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</si>
  <si>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</si>
  <si>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</si>
  <si>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</si>
  <si>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</si>
  <si>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</si>
  <si>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</si>
  <si>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</si>
  <si>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</si>
  <si>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</si>
  <si>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</si>
  <si>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</si>
  <si>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</si>
  <si>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</si>
  <si>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</si>
  <si>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</si>
  <si>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</si>
  <si>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</si>
  <si>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</si>
  <si>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</si>
  <si>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</si>
  <si>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</si>
  <si>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</si>
  <si>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</si>
  <si>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</si>
  <si>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</si>
  <si>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</si>
  <si>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</si>
  <si>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</si>
  <si>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</si>
  <si>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</si>
  <si>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</si>
  <si>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</si>
  <si>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</si>
  <si>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</si>
  <si>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</si>
  <si>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</si>
  <si>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</si>
  <si>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</si>
  <si>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</si>
  <si>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</si>
  <si>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</si>
  <si>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</si>
  <si>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</si>
  <si>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</si>
  <si>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</si>
  <si>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</si>
  <si>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</si>
  <si>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</si>
  <si>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</si>
  <si>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</si>
  <si>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</si>
  <si>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</si>
  <si>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</si>
  <si>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</si>
  <si>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</si>
  <si>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</si>
  <si>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</si>
  <si>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</si>
  <si>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</si>
  <si>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</si>
  <si>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</si>
  <si>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</si>
  <si>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</si>
  <si>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</si>
  <si>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</si>
  <si>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</si>
  <si>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</si>
  <si>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</si>
  <si>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</si>
  <si>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</si>
  <si>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</si>
  <si>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</si>
  <si>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</si>
  <si>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</si>
  <si>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</si>
  <si>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</si>
  <si>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</si>
  <si>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</si>
  <si>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</si>
  <si>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</si>
  <si>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</si>
  <si>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</si>
  <si>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</si>
  <si>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</si>
  <si>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</si>
  <si>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</si>
  <si>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</si>
  <si>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</si>
  <si>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</si>
  <si>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</si>
  <si>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</si>
  <si>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</si>
  <si>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</si>
  <si>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</si>
  <si>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</si>
  <si>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</si>
  <si>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</si>
  <si>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</si>
  <si>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</si>
  <si>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</si>
  <si>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</si>
  <si>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</si>
  <si>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</si>
  <si>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</si>
  <si>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</si>
  <si>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</si>
  <si>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</si>
  <si>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</si>
  <si>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</si>
  <si>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</si>
  <si>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</si>
  <si>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</si>
  <si>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</si>
  <si>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</si>
  <si>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</si>
  <si>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</si>
  <si>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</si>
  <si>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</si>
  <si>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</si>
  <si>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</si>
  <si>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</si>
  <si>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</si>
  <si>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</si>
  <si>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</si>
  <si>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</si>
  <si>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</si>
  <si>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</si>
  <si>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</si>
  <si>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</si>
  <si>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</si>
  <si>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</si>
  <si>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</si>
  <si>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</si>
  <si>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</si>
  <si>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</si>
  <si>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</si>
  <si>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</si>
  <si>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</si>
  <si>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</si>
  <si>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</si>
  <si>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</si>
  <si>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</si>
  <si>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</si>
  <si>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</si>
  <si>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</si>
  <si>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</si>
  <si>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</si>
  <si>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</si>
  <si>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</si>
  <si>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</si>
  <si>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</si>
  <si>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</si>
  <si>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</si>
  <si>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</si>
  <si>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</si>
  <si>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</si>
  <si>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</si>
  <si>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</si>
  <si>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</si>
  <si>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</si>
  <si>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</si>
  <si>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</si>
  <si>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</si>
  <si>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</si>
  <si>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</si>
  <si>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</si>
  <si>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</si>
  <si>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</si>
  <si>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</si>
  <si>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</si>
  <si>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</si>
  <si>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</si>
  <si>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</si>
  <si>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</si>
  <si>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</si>
  <si>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</si>
  <si>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</si>
  <si>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</si>
  <si>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</si>
  <si>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</si>
  <si>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</si>
  <si>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</si>
  <si>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</si>
  <si>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</si>
  <si>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</si>
  <si>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</si>
  <si>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</si>
  <si>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</si>
  <si>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</si>
  <si>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</si>
  <si>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</si>
  <si>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</si>
  <si>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</si>
  <si>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</si>
  <si>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</si>
  <si>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</si>
  <si>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</si>
  <si>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</si>
  <si>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</si>
  <si>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</si>
  <si>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</si>
  <si>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</si>
  <si>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</si>
  <si>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</si>
  <si>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</si>
  <si>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</si>
  <si>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</si>
  <si>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</si>
  <si>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</si>
  <si>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</si>
  <si>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</si>
  <si>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</si>
  <si>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</si>
  <si>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</si>
  <si>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</si>
  <si>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</si>
  <si>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</si>
  <si>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</si>
  <si>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</si>
  <si>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</si>
  <si>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</si>
  <si>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</si>
  <si>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</si>
  <si>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</si>
  <si>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</si>
  <si>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</si>
  <si>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</si>
  <si>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</si>
  <si>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</si>
  <si>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</si>
  <si>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</si>
  <si>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</si>
  <si>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</si>
  <si>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</si>
  <si>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</si>
  <si>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</si>
  <si>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</si>
  <si>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</si>
  <si>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</si>
  <si>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</si>
  <si>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</si>
  <si>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</si>
  <si>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</si>
  <si>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</si>
  <si>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</si>
  <si>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</si>
  <si>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</si>
  <si>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</si>
  <si>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</si>
  <si>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</si>
  <si>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</si>
  <si>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</si>
  <si>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</si>
  <si>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</si>
  <si>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</si>
  <si>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</si>
  <si>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</si>
  <si>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</si>
  <si>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</si>
  <si>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</si>
  <si>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</si>
  <si>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</si>
  <si>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</si>
  <si>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</si>
  <si>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</si>
  <si>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</si>
  <si>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</si>
  <si>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</si>
  <si>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</si>
  <si>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</si>
  <si>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</si>
  <si>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</si>
  <si>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</si>
  <si>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</si>
  <si>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</si>
  <si>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</si>
  <si>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</si>
  <si>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</si>
  <si>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</si>
  <si>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</si>
  <si>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</si>
  <si>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</si>
  <si>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</si>
  <si>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</si>
  <si>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</si>
  <si>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</si>
  <si>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</si>
  <si>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</si>
  <si>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</si>
  <si>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</si>
  <si>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</si>
  <si>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</si>
  <si>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</si>
  <si>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</si>
  <si>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</si>
  <si>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</si>
  <si>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</si>
  <si>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</si>
  <si>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</si>
  <si>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</si>
  <si>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</si>
  <si>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</si>
  <si>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</si>
  <si>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</si>
  <si>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</si>
  <si>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</si>
  <si>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</si>
  <si>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</si>
  <si>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</si>
  <si>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</si>
  <si>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</si>
  <si>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</si>
  <si>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</si>
  <si>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</si>
  <si>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</si>
  <si>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</si>
  <si>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</si>
  <si>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</si>
  <si>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</si>
  <si>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</si>
  <si>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</si>
  <si>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</si>
  <si>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</si>
  <si>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</si>
  <si>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</si>
  <si>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</si>
  <si>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</si>
  <si>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</si>
  <si>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</si>
  <si>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</si>
  <si>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</si>
  <si>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</si>
  <si>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</si>
  <si>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</si>
  <si>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</si>
  <si>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</si>
  <si>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</si>
  <si>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</si>
  <si>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</si>
  <si>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</si>
  <si>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</si>
  <si>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</si>
  <si>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</si>
  <si>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</si>
  <si>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</si>
  <si>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</si>
  <si>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</si>
  <si>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</si>
  <si>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</si>
  <si>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</si>
  <si>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</si>
  <si>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</si>
  <si>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</si>
  <si>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</si>
  <si>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</si>
  <si>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</si>
  <si>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</si>
  <si>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</si>
  <si>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</si>
  <si>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</si>
  <si>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</si>
  <si>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</si>
  <si>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</si>
  <si>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</si>
  <si>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</si>
  <si>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</si>
  <si>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</si>
  <si>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</si>
  <si>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</si>
  <si>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</si>
  <si>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</si>
  <si>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</si>
  <si>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</si>
  <si>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</si>
  <si>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</si>
  <si>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</si>
  <si>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</si>
  <si>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</si>
  <si>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</si>
  <si>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</si>
  <si>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</si>
  <si>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</si>
  <si>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</si>
  <si>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</si>
  <si>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</si>
  <si>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</si>
  <si>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</si>
  <si>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</si>
  <si>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</si>
  <si>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</si>
  <si>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</si>
  <si>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</si>
  <si>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</si>
  <si>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</si>
  <si>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</si>
  <si>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</si>
  <si>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</si>
  <si>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</si>
  <si>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</si>
  <si>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</si>
  <si>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</si>
  <si>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</si>
  <si>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</si>
  <si>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</si>
  <si>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</si>
  <si>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</si>
  <si>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</si>
  <si>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</si>
  <si>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</si>
  <si>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</si>
  <si>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</si>
  <si>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</si>
  <si>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</si>
  <si>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</si>
  <si>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</si>
  <si>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</si>
  <si>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</si>
  <si>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</si>
  <si>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</si>
  <si>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</si>
  <si>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</si>
  <si>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</si>
  <si>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</si>
  <si>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</si>
  <si>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</si>
  <si>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</si>
  <si>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</si>
  <si>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</si>
  <si>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</si>
  <si>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</si>
  <si>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</si>
  <si>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</si>
  <si>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</si>
  <si>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</si>
  <si>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</si>
  <si>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</si>
  <si>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</si>
  <si>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</si>
  <si>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</si>
  <si>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</si>
  <si>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</si>
  <si>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</si>
  <si>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</si>
  <si>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</si>
  <si>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</si>
  <si>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</si>
  <si>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</si>
  <si>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</si>
  <si>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</si>
  <si>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</si>
  <si>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</si>
  <si>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</si>
  <si>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</si>
  <si>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</si>
  <si>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</si>
  <si>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</si>
  <si>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</si>
  <si>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</si>
  <si>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</si>
  <si>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</si>
  <si>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</si>
  <si>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</si>
  <si>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</si>
  <si>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</si>
  <si>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</si>
  <si>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</si>
  <si>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</si>
  <si>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</si>
  <si>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</si>
  <si>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</si>
  <si>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</si>
  <si>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</si>
  <si>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</si>
  <si>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</si>
  <si>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</si>
  <si>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</si>
  <si>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</si>
  <si>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</si>
  <si>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</si>
  <si>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</si>
  <si>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</si>
  <si>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</si>
  <si>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</si>
  <si>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</si>
  <si>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</si>
  <si>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</si>
  <si>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</si>
  <si>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</si>
  <si>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</si>
  <si>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</si>
  <si>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</si>
  <si>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</si>
  <si>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</si>
  <si>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</si>
  <si>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</si>
  <si>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</si>
  <si>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</si>
  <si>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</si>
  <si>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</si>
  <si>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</si>
  <si>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</si>
  <si>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</si>
  <si>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</si>
  <si>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</si>
  <si>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</si>
  <si>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</si>
  <si>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</si>
  <si>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</si>
  <si>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</si>
  <si>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</si>
  <si>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</si>
  <si>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</si>
  <si>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</si>
  <si>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</si>
  <si>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</si>
  <si>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</si>
  <si>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</si>
  <si>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</si>
  <si>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</si>
  <si>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</si>
  <si>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</si>
  <si>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</si>
  <si>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</si>
  <si>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</si>
  <si>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</si>
  <si>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</si>
  <si>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</si>
  <si>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</si>
  <si>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</si>
  <si>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</si>
  <si>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</si>
  <si>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</si>
  <si>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</si>
  <si>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</si>
  <si>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</si>
  <si>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</si>
  <si>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</si>
  <si>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</si>
  <si>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</si>
  <si>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</si>
  <si>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</si>
  <si>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</si>
  <si>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</si>
  <si>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</si>
  <si>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</si>
  <si>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</si>
  <si>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</si>
  <si>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</si>
  <si>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</si>
  <si>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</si>
  <si>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</si>
  <si>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</si>
  <si>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</si>
  <si>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</si>
  <si>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</si>
  <si>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</si>
  <si>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</si>
  <si>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</si>
  <si>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</si>
  <si>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</si>
  <si>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</si>
  <si>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</si>
  <si>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</si>
  <si>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</si>
  <si>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</si>
  <si>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</si>
  <si>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</si>
  <si>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</si>
  <si>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</si>
  <si>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</si>
  <si>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</si>
  <si>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</si>
  <si>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</si>
  <si>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</si>
  <si>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</si>
  <si>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</si>
  <si>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</si>
  <si>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</si>
  <si>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</si>
  <si>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</si>
  <si>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</si>
  <si>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</si>
  <si>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</si>
  <si>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</si>
  <si>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</si>
  <si>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</si>
  <si>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</si>
  <si>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</si>
  <si>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</si>
  <si>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</si>
  <si>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</si>
  <si>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</si>
  <si>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</si>
  <si>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</si>
  <si>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</si>
  <si>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</si>
  <si>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</si>
  <si>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</si>
  <si>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</si>
  <si>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</si>
  <si>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</si>
  <si>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</si>
  <si>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</si>
  <si>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</si>
  <si>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</si>
  <si>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</si>
  <si>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</si>
  <si>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</si>
  <si>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</si>
  <si>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</si>
  <si>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</si>
  <si>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</si>
  <si>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</si>
  <si>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</si>
  <si>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</si>
  <si>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</si>
  <si>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</si>
  <si>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</si>
  <si>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</si>
  <si>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</si>
  <si>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</si>
  <si>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</si>
  <si>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</si>
  <si>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</si>
  <si>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</si>
  <si>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</si>
  <si>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</si>
  <si>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</si>
  <si>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</si>
  <si>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</si>
  <si>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</si>
  <si>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</si>
  <si>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</si>
  <si>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</si>
  <si>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</si>
  <si>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</si>
  <si>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</si>
  <si>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</si>
  <si>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</si>
  <si>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</si>
  <si>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</si>
  <si>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</si>
  <si>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</si>
  <si>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</si>
  <si>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</si>
  <si>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</si>
  <si>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</si>
  <si>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</si>
  <si>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</si>
  <si>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</si>
  <si>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</si>
  <si>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</si>
  <si>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</si>
  <si>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</si>
  <si>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</si>
  <si>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</si>
  <si>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</si>
  <si>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</si>
  <si>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</si>
  <si>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</si>
  <si>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</si>
  <si>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</si>
  <si>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</si>
  <si>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</si>
  <si>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</si>
  <si>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</si>
  <si>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</si>
  <si>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</si>
  <si>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</si>
  <si>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</si>
  <si>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</si>
  <si>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</si>
  <si>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</si>
  <si>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</si>
  <si>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</si>
  <si>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</si>
  <si>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</si>
  <si>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</si>
  <si>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</si>
  <si>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</si>
  <si>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</si>
  <si>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</si>
  <si>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</si>
  <si>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</si>
  <si>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</si>
  <si>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</si>
  <si>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</si>
  <si>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</si>
  <si>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</si>
  <si>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</si>
  <si>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</si>
  <si>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</si>
  <si>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</si>
  <si>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</si>
  <si>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</si>
  <si>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</si>
  <si>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</si>
  <si>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</si>
  <si>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</si>
  <si>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</si>
  <si>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</si>
  <si>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</si>
  <si>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</si>
  <si>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</si>
  <si>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</si>
  <si>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</si>
  <si>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</si>
  <si>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</si>
  <si>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</si>
  <si>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</si>
  <si>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</si>
  <si>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</si>
  <si>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</si>
  <si>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</si>
  <si>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</si>
  <si>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</si>
  <si>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</si>
  <si>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</si>
  <si>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</si>
  <si>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</si>
  <si>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</si>
  <si>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</si>
  <si>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</si>
  <si>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</si>
  <si>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</si>
  <si>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</si>
  <si>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</si>
  <si>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</si>
  <si>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</si>
  <si>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</si>
  <si>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</si>
  <si>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</si>
  <si>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</si>
  <si>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</si>
  <si>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</si>
  <si>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</si>
  <si>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</si>
  <si>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</si>
  <si>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</si>
  <si>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</si>
  <si>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</si>
  <si>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</si>
  <si>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</si>
  <si>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</si>
  <si>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</si>
  <si>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</si>
  <si>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</si>
  <si>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</si>
  <si>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</si>
  <si>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</si>
  <si>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</si>
  <si>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</si>
  <si>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</si>
  <si>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</si>
  <si>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</si>
  <si>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</si>
  <si>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</si>
  <si>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</si>
  <si>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</si>
  <si>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</si>
  <si>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</si>
  <si>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</si>
  <si>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</si>
  <si>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</si>
  <si>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</si>
  <si>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</si>
  <si>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</si>
  <si>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</si>
  <si>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</si>
  <si>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</si>
  <si>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</si>
  <si>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</si>
  <si>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</si>
  <si>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</si>
  <si>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</si>
  <si>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</si>
  <si>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</si>
  <si>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</si>
  <si>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</si>
  <si>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</si>
  <si>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</si>
  <si>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</si>
  <si>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</si>
  <si>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</si>
  <si>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</si>
  <si>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</si>
  <si>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</si>
  <si>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</si>
  <si>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</si>
  <si>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</si>
  <si>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</si>
  <si>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</si>
  <si>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</si>
  <si>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</si>
  <si>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</si>
  <si>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</si>
  <si>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</si>
  <si>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</si>
  <si>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</si>
  <si>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</si>
  <si>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</si>
  <si>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</si>
  <si>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</si>
  <si>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</si>
  <si>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</si>
  <si>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</si>
  <si>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</si>
  <si>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</si>
  <si>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</si>
  <si>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</si>
  <si>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</si>
  <si>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</si>
  <si>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</si>
  <si>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</si>
  <si>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</si>
  <si>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</si>
  <si>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</si>
  <si>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</si>
  <si>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</si>
  <si>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</si>
  <si>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</si>
  <si>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</si>
  <si>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</si>
  <si>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</si>
  <si>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</si>
  <si>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</si>
  <si>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</si>
  <si>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</si>
  <si>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</si>
  <si>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</si>
  <si>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</si>
  <si>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</si>
  <si>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</si>
  <si>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</si>
  <si>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</si>
  <si>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</si>
  <si>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</si>
  <si>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</si>
  <si>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</si>
  <si>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</si>
  <si>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</si>
  <si>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</si>
  <si>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</si>
  <si>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</si>
  <si>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</si>
  <si>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</si>
  <si>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</si>
  <si>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</si>
  <si>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</si>
  <si>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</si>
  <si>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</si>
  <si>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</si>
  <si>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</si>
  <si>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</si>
  <si>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</si>
  <si>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</si>
  <si>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</si>
  <si>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</si>
  <si>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</si>
  <si>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</si>
  <si>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</si>
  <si>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</si>
  <si>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</si>
  <si>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</si>
  <si>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</si>
  <si>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</si>
  <si>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</si>
  <si>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</si>
  <si>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</si>
  <si>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</si>
  <si>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</si>
  <si>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</si>
  <si>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</si>
  <si>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</si>
  <si>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</si>
  <si>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</si>
  <si>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</si>
  <si>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</si>
  <si>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</si>
  <si>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</si>
  <si>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</si>
  <si>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</si>
  <si>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</si>
  <si>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</si>
  <si>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</si>
  <si>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</si>
  <si>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</si>
  <si>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</si>
  <si>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</si>
  <si>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</si>
  <si>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</si>
  <si>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</si>
  <si>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</si>
  <si>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</si>
  <si>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</si>
  <si>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</si>
  <si>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</si>
  <si>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</si>
  <si>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</si>
  <si>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</si>
  <si>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</si>
  <si>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</si>
  <si>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</si>
  <si>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</si>
  <si>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</si>
  <si>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</si>
  <si>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</si>
  <si>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</si>
  <si>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</si>
  <si>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</si>
  <si>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</si>
  <si>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</si>
  <si>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</si>
  <si>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</si>
  <si>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</si>
  <si>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</si>
  <si>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</si>
  <si>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</si>
  <si>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</si>
  <si>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</si>
  <si>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</si>
  <si>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</si>
  <si>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</si>
  <si>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</si>
  <si>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</si>
  <si>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</si>
  <si>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</si>
  <si>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</si>
  <si>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</si>
  <si>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</si>
  <si>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</si>
  <si>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</si>
  <si>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</si>
  <si>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</si>
  <si>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</si>
  <si>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</si>
  <si>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</si>
  <si>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</si>
  <si>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</si>
  <si>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</si>
  <si>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</si>
  <si>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</si>
  <si>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</si>
  <si>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</si>
  <si>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</si>
  <si>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</si>
  <si>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</si>
  <si>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</si>
  <si>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</si>
  <si>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</si>
  <si>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</si>
  <si>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</si>
  <si>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</si>
  <si>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</si>
  <si>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</si>
  <si>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</si>
  <si>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</si>
  <si>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</si>
  <si>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</si>
  <si>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</si>
  <si>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</si>
  <si>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</si>
  <si>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</si>
  <si>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</si>
  <si>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</si>
  <si>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</si>
  <si>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</si>
  <si>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</si>
  <si>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</si>
  <si>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</si>
  <si>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</si>
  <si>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</si>
  <si>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</si>
  <si>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</si>
  <si>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</si>
  <si>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</si>
  <si>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</si>
  <si>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</si>
  <si>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</si>
  <si>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</si>
  <si>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</si>
  <si>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</si>
  <si>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</si>
  <si>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</si>
  <si>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</si>
  <si>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</si>
  <si>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</si>
  <si>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</si>
  <si>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</si>
  <si>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</si>
  <si>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</si>
  <si>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</si>
  <si>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</si>
  <si>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</si>
  <si>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</si>
  <si>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</si>
  <si>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</si>
  <si>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</si>
  <si>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</si>
  <si>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</si>
  <si>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</si>
  <si>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</si>
  <si>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</si>
  <si>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</si>
  <si>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</si>
  <si>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</si>
  <si>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</si>
  <si>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</si>
  <si>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</si>
  <si>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</si>
  <si>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</si>
  <si>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</si>
  <si>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</si>
  <si>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</si>
  <si>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</si>
  <si>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</si>
  <si>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</si>
  <si>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</si>
  <si>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</si>
  <si>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</si>
  <si>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</si>
  <si>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</si>
  <si>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</si>
  <si>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</si>
  <si>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</si>
  <si>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</si>
  <si>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</si>
  <si>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</si>
  <si>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</si>
  <si>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</si>
  <si>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</si>
  <si>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</si>
  <si>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</si>
  <si>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</si>
  <si>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</si>
  <si>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</si>
  <si>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</si>
  <si>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</si>
  <si>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</si>
  <si>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</si>
  <si>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</si>
  <si>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</si>
  <si>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</si>
  <si>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</si>
  <si>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</si>
  <si>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</si>
  <si>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</si>
  <si>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</si>
  <si>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</si>
  <si>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</si>
  <si>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</si>
  <si>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</si>
  <si>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</si>
  <si>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</si>
  <si>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</si>
  <si>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</si>
  <si>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</si>
  <si>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</si>
  <si>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</si>
  <si>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</si>
  <si>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</si>
  <si>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</si>
  <si>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</si>
  <si>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</si>
  <si>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</si>
  <si>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</si>
  <si>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</si>
  <si>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</si>
  <si>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</si>
  <si>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</si>
  <si>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</si>
  <si>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</si>
  <si>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</si>
  <si>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</si>
  <si>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</si>
  <si>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</si>
  <si>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</si>
  <si>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</si>
  <si>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</si>
  <si>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</si>
  <si>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</si>
  <si>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</si>
  <si>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</si>
  <si>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</si>
  <si>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</si>
  <si>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</si>
  <si>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</si>
  <si>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</si>
  <si>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</si>
  <si>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</si>
  <si>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</si>
  <si>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</si>
  <si>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</si>
  <si>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</si>
  <si>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</si>
  <si>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</si>
  <si>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</si>
  <si>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</si>
  <si>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</si>
  <si>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</si>
  <si>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</si>
  <si>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</si>
  <si>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</si>
  <si>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</si>
  <si>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</si>
  <si>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</si>
  <si>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</si>
  <si>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</si>
  <si>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</si>
  <si>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</si>
  <si>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</si>
  <si>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</si>
  <si>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</si>
  <si>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</si>
  <si>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</si>
  <si>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</si>
  <si>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</si>
  <si>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</si>
  <si>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</si>
  <si>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</si>
  <si>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</si>
  <si>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</si>
  <si>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</si>
  <si>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</si>
  <si>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</si>
  <si>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</si>
  <si>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</si>
  <si>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</si>
  <si>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</si>
  <si>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</si>
  <si>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</si>
  <si>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</si>
  <si>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</si>
  <si>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</si>
  <si>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</si>
  <si>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</si>
  <si>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</si>
  <si>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</si>
  <si>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</si>
  <si>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</si>
  <si>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</si>
  <si>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</si>
  <si>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</si>
  <si>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</si>
  <si>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</si>
  <si>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</si>
  <si>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</si>
  <si>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</si>
  <si>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</si>
  <si>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</si>
  <si>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</si>
  <si>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</si>
  <si>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</si>
  <si>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</si>
  <si>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</si>
  <si>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</si>
  <si>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</si>
  <si>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</si>
  <si>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</si>
  <si>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</si>
  <si>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</si>
  <si>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</si>
  <si>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</si>
  <si>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</si>
  <si>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</si>
  <si>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</si>
  <si>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</si>
  <si>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</si>
  <si>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</si>
  <si>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</si>
  <si>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</si>
  <si>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</si>
  <si>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</si>
  <si>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</si>
  <si>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</si>
  <si>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</si>
  <si>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</si>
  <si>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</si>
  <si>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</si>
  <si>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</si>
  <si>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</si>
  <si>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</si>
  <si>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</si>
  <si>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</si>
  <si>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</si>
  <si>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</si>
  <si>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</si>
  <si>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</si>
  <si>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</si>
  <si>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</si>
  <si>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</si>
  <si>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</si>
  <si>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</si>
  <si>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</si>
  <si>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</si>
  <si>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</si>
  <si>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</si>
  <si>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</si>
  <si>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</si>
  <si>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</si>
  <si>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</si>
  <si>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</si>
  <si>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</si>
  <si>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</si>
  <si>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</si>
  <si>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</si>
  <si>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</si>
  <si>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</si>
  <si>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</si>
  <si>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</si>
  <si>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</si>
  <si>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</si>
  <si>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</si>
  <si>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</si>
  <si>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</si>
  <si>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</si>
  <si>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</si>
  <si>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</si>
  <si>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</si>
  <si>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</si>
  <si>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</si>
  <si>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</si>
  <si>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</si>
  <si>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</si>
  <si>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</si>
  <si>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</si>
  <si>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</si>
  <si>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</si>
  <si>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</si>
  <si>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</si>
  <si>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</si>
  <si>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</si>
  <si>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</si>
  <si>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</si>
  <si>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</si>
  <si>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</si>
  <si>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</si>
  <si>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</si>
  <si>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</si>
  <si>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</si>
  <si>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</si>
  <si>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</si>
  <si>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</si>
  <si>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</si>
  <si>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</si>
  <si>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</si>
  <si>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</si>
  <si>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</si>
  <si>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</si>
  <si>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</si>
  <si>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</si>
  <si>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</si>
  <si>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</si>
  <si>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</si>
  <si>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</si>
  <si>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</si>
  <si>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</si>
  <si>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</si>
  <si>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</si>
  <si>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</si>
  <si>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</si>
  <si>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</si>
  <si>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</si>
  <si>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</si>
  <si>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</si>
  <si>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</si>
  <si>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</si>
  <si>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</si>
  <si>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</si>
  <si>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</si>
  <si>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</si>
  <si>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</si>
  <si>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</si>
  <si>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</si>
  <si>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</si>
  <si>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</si>
  <si>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</si>
  <si>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</si>
  <si>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</si>
  <si>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</si>
  <si>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</si>
  <si>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</si>
  <si>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</si>
  <si>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</si>
  <si>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</si>
  <si>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</si>
  <si>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</si>
  <si>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</si>
  <si>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</si>
  <si>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</si>
  <si>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</si>
  <si>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</si>
  <si>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</si>
  <si>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</si>
  <si>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</si>
  <si>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</si>
  <si>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</si>
  <si>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</si>
  <si>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</si>
  <si>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</si>
  <si>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</si>
  <si>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</si>
  <si>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</si>
  <si>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</si>
  <si>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</si>
  <si>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</si>
  <si>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</si>
  <si>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</si>
  <si>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</si>
  <si>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</si>
  <si>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</si>
  <si>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</si>
  <si>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</si>
  <si>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</si>
  <si>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</si>
  <si>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</si>
  <si>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</si>
  <si>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</si>
  <si>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</si>
  <si>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</si>
  <si>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</si>
  <si>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</si>
  <si>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</si>
  <si>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</si>
  <si>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</si>
  <si>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</si>
  <si>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</si>
  <si>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</si>
  <si>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</si>
  <si>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</si>
  <si>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</si>
  <si>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</si>
  <si>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</si>
  <si>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</si>
  <si>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</si>
  <si>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</si>
  <si>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</si>
  <si>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</si>
  <si>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</si>
  <si>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</si>
  <si>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</si>
  <si>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</si>
  <si>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</si>
  <si>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</si>
  <si>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</si>
  <si>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</si>
  <si>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</si>
  <si>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</si>
  <si>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</si>
  <si>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</si>
  <si>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</si>
  <si>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</si>
  <si>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</si>
  <si>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</si>
  <si>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</si>
  <si>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</si>
  <si>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</si>
  <si>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</si>
  <si>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</si>
  <si>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</si>
  <si>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</si>
  <si>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</si>
  <si>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</si>
  <si>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</si>
  <si>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</si>
  <si>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</si>
  <si>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</si>
  <si>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</si>
  <si>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</si>
  <si>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</si>
  <si>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</si>
  <si>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</si>
  <si>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</si>
  <si>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</si>
  <si>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</si>
  <si>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</si>
  <si>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</si>
  <si>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</si>
  <si>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</si>
  <si>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</si>
  <si>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</si>
  <si>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</si>
  <si>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</si>
  <si>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</si>
  <si>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</si>
  <si>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</si>
  <si>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</si>
  <si>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</si>
  <si>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</si>
  <si>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</si>
  <si>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</si>
  <si>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</si>
  <si>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</si>
  <si>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</si>
  <si>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</si>
  <si>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</si>
  <si>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</si>
  <si>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</si>
  <si>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</si>
  <si>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</si>
  <si>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</si>
  <si>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</si>
  <si>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</si>
  <si>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</si>
  <si>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</si>
  <si>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</si>
  <si>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</si>
  <si>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</si>
  <si>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</si>
  <si>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</si>
  <si>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</si>
  <si>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</si>
  <si>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</si>
  <si>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</si>
  <si>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</si>
  <si>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</si>
  <si>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</si>
  <si>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</si>
  <si>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</si>
  <si>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</si>
  <si>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</si>
  <si>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</si>
  <si>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</si>
  <si>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</si>
  <si>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</si>
  <si>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</si>
  <si>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</si>
  <si>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</si>
  <si>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</si>
  <si>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</si>
  <si>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</si>
  <si>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</si>
  <si>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</si>
  <si>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</si>
  <si>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</si>
  <si>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</si>
  <si>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</si>
  <si>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</si>
  <si>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</si>
  <si>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</si>
  <si>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</si>
  <si>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</si>
  <si>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</si>
  <si>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</si>
  <si>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</si>
  <si>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</si>
  <si>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</si>
  <si>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</si>
  <si>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</si>
  <si>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</si>
  <si>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</si>
  <si>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</si>
  <si>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</si>
  <si>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</si>
  <si>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</si>
  <si>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</si>
  <si>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</si>
  <si>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</si>
  <si>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</si>
  <si>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</si>
  <si>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</si>
  <si>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</si>
  <si>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</si>
  <si>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</si>
  <si>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</si>
  <si>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</si>
  <si>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</si>
  <si>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</si>
  <si>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</si>
  <si>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</si>
  <si>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</si>
  <si>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</si>
  <si>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</si>
  <si>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</si>
  <si>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</si>
  <si>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</si>
  <si>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</si>
  <si>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</si>
  <si>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</si>
  <si>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</si>
  <si>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</si>
  <si>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</si>
  <si>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</si>
  <si>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</si>
  <si>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</si>
  <si>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</si>
  <si>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</si>
  <si>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</si>
  <si>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</si>
  <si>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</si>
  <si>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</si>
  <si>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</si>
  <si>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</si>
  <si>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</si>
  <si>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</si>
  <si>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</si>
  <si>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</si>
  <si>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</si>
  <si>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</si>
  <si>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</si>
  <si>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</si>
  <si>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</si>
  <si>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</si>
  <si>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</si>
  <si>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</si>
  <si>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</si>
  <si>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</si>
  <si>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</si>
  <si>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</si>
  <si>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</si>
  <si>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</si>
  <si>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</si>
  <si>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</si>
  <si>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</si>
  <si>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</si>
  <si>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</si>
  <si>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</si>
  <si>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</si>
  <si>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</si>
  <si>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</si>
  <si>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</si>
  <si>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</si>
  <si>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</si>
  <si>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</si>
  <si>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</si>
  <si>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</si>
  <si>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</si>
  <si>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</si>
  <si>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</si>
  <si>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</si>
  <si>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</si>
  <si>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</si>
  <si>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</si>
  <si>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</si>
  <si>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</si>
  <si>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</si>
  <si>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</si>
  <si>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</si>
  <si>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</si>
  <si>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</si>
  <si>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</si>
  <si>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</si>
  <si>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</si>
  <si>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</si>
  <si>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</si>
  <si>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</si>
  <si>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</si>
  <si>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</si>
  <si>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</si>
  <si>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</si>
  <si>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</si>
  <si>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</si>
  <si>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</si>
  <si>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</si>
  <si>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</si>
  <si>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</si>
  <si>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</si>
  <si>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</si>
  <si>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</si>
  <si>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</si>
  <si>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</si>
  <si>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</si>
  <si>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</si>
  <si>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</si>
  <si>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</si>
  <si>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</si>
  <si>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</si>
  <si>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</si>
  <si>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</si>
  <si>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</si>
  <si>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</si>
  <si>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</si>
  <si>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</si>
  <si>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</si>
  <si>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</si>
  <si>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</si>
  <si>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</si>
  <si>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</si>
  <si>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</si>
  <si>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</si>
  <si>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</si>
  <si>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</si>
  <si>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</si>
  <si>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</si>
  <si>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</si>
  <si>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</si>
  <si>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</si>
  <si>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</si>
  <si>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</si>
  <si>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</si>
  <si>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</si>
  <si>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</si>
  <si>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</si>
  <si>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</si>
  <si>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</si>
  <si>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</si>
  <si>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</si>
  <si>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</si>
  <si>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</si>
  <si>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</si>
  <si>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</si>
  <si>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</si>
  <si>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</si>
  <si>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</si>
  <si>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</si>
  <si>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</si>
  <si>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</si>
  <si>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</si>
  <si>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</si>
  <si>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</si>
  <si>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</si>
  <si>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</si>
  <si>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</si>
  <si>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</si>
  <si>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</si>
  <si>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</si>
  <si>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</si>
  <si>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</si>
  <si>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</si>
  <si>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</si>
  <si>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</si>
  <si>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</si>
  <si>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</si>
  <si>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</si>
  <si>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</si>
  <si>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</si>
  <si>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</si>
  <si>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</si>
  <si>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</si>
  <si>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</si>
  <si>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</si>
  <si>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</si>
  <si>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</si>
  <si>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</si>
  <si>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</si>
  <si>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</si>
  <si>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</si>
  <si>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</si>
  <si>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</si>
  <si>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</si>
  <si>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</si>
  <si>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</si>
  <si>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</si>
  <si>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</si>
  <si>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</si>
  <si>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</si>
  <si>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</si>
  <si>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</si>
  <si>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</si>
  <si>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</si>
  <si>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</si>
  <si>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</si>
  <si>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</si>
  <si>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</si>
  <si>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</si>
  <si>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</si>
  <si>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</si>
  <si>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</si>
  <si>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</si>
  <si>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</si>
  <si>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</si>
  <si>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</si>
  <si>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</si>
  <si>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</si>
  <si>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</si>
  <si>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</si>
  <si>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</si>
  <si>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</si>
  <si>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</si>
  <si>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</si>
  <si>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</si>
  <si>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</si>
  <si>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</si>
  <si>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</si>
  <si>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</si>
  <si>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</si>
  <si>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</si>
  <si>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</si>
  <si>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</si>
  <si>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</si>
  <si>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</si>
  <si>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</si>
  <si>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</si>
  <si>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</si>
  <si>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</si>
  <si>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</si>
  <si>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</si>
  <si>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</si>
  <si>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</si>
  <si>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</si>
  <si>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</si>
  <si>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</si>
  <si>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</si>
  <si>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</si>
  <si>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</si>
  <si>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</si>
  <si>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</si>
  <si>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</si>
  <si>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</si>
  <si>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</si>
  <si>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</si>
  <si>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</si>
  <si>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</si>
  <si>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</si>
  <si>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</si>
  <si>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</si>
  <si>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</si>
  <si>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</si>
  <si>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</si>
  <si>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</si>
  <si>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</si>
  <si>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</si>
  <si>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</si>
  <si>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</si>
  <si>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</si>
  <si>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</si>
  <si>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</si>
  <si>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</si>
  <si>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</si>
  <si>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</si>
  <si>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</si>
  <si>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</si>
  <si>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</si>
  <si>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</si>
  <si>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</si>
  <si>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</si>
  <si>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</si>
  <si>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</si>
  <si>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</si>
  <si>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</si>
  <si>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</si>
  <si>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</si>
  <si>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</si>
  <si>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</si>
  <si>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</si>
  <si>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</si>
  <si>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</si>
  <si>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</si>
  <si>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</si>
  <si>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</si>
  <si>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</si>
  <si>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</si>
  <si>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</si>
  <si>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</si>
  <si>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</si>
  <si>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</si>
  <si>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</si>
  <si>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</si>
  <si>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</si>
  <si>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</si>
  <si>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</si>
  <si>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</si>
  <si>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</si>
  <si>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</si>
  <si>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</si>
  <si>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</si>
  <si>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</si>
  <si>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</si>
  <si>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</si>
  <si>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</si>
  <si>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</si>
  <si>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</si>
  <si>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</si>
  <si>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</si>
  <si>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</si>
  <si>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</si>
  <si>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</si>
  <si>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</si>
  <si>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</si>
  <si>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</si>
  <si>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</si>
  <si>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</si>
  <si>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</si>
  <si>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</si>
  <si>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</si>
  <si>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</si>
  <si>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</si>
  <si>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</si>
  <si>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</si>
  <si>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</si>
  <si>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</si>
  <si>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</si>
  <si>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</si>
  <si>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</si>
  <si>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</si>
  <si>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</si>
  <si>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</si>
  <si>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</si>
  <si>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</si>
  <si>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</si>
  <si>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</si>
  <si>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</si>
  <si>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</si>
  <si>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</si>
  <si>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</si>
  <si>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</si>
  <si>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</si>
  <si>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</si>
  <si>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</si>
  <si>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</si>
  <si>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</si>
  <si>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</si>
  <si>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</si>
  <si>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</si>
  <si>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</si>
  <si>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</si>
  <si>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</si>
  <si>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</si>
  <si>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</si>
  <si>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</si>
  <si>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</si>
  <si>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</si>
  <si>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</si>
  <si>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</si>
  <si>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</si>
  <si>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</si>
  <si>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</si>
  <si>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</si>
  <si>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</si>
  <si>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</si>
  <si>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</si>
  <si>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</si>
  <si>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</si>
  <si>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</si>
  <si>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</si>
  <si>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</si>
  <si>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</si>
  <si>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</si>
  <si>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</si>
  <si>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</si>
  <si>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</si>
  <si>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</si>
  <si>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</si>
  <si>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</si>
  <si>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</si>
  <si>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</si>
  <si>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</si>
  <si>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</si>
  <si>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</si>
  <si>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</si>
  <si>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</si>
  <si>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</si>
  <si>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</si>
  <si>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</si>
  <si>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</si>
  <si>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</si>
  <si>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</si>
  <si>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</si>
  <si>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</si>
  <si>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</si>
  <si>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</si>
  <si>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</si>
  <si>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</si>
  <si>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</si>
  <si>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</si>
  <si>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</si>
  <si>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</si>
  <si>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</si>
  <si>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</si>
  <si>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</si>
  <si>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</si>
  <si>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</si>
  <si>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</si>
  <si>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</si>
  <si>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</si>
  <si>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</si>
  <si>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</si>
  <si>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</si>
  <si>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</si>
  <si>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</si>
  <si>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</si>
  <si>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</si>
  <si>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</si>
  <si>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</si>
  <si>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</si>
  <si>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</si>
  <si>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</si>
  <si>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</si>
  <si>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</si>
  <si>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</si>
  <si>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</si>
  <si>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</si>
  <si>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</si>
  <si>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</si>
  <si>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</si>
  <si>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</si>
  <si>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</si>
  <si>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</si>
  <si>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</si>
  <si>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</si>
  <si>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</si>
  <si>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</si>
  <si>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</si>
  <si>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</si>
  <si>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</si>
  <si>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</si>
  <si>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</si>
  <si>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</si>
  <si>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</si>
  <si>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</si>
  <si>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</si>
  <si>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</si>
  <si>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</si>
  <si>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</si>
  <si>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</si>
  <si>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</si>
  <si>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</si>
  <si>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</si>
  <si>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</si>
  <si>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</si>
  <si>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</si>
  <si>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</si>
  <si>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</si>
  <si>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</si>
  <si>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</si>
  <si>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</si>
  <si>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</si>
  <si>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</si>
  <si>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</si>
  <si>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</si>
  <si>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</si>
  <si>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</si>
  <si>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</si>
  <si>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</si>
  <si>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</si>
  <si>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</si>
  <si>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</si>
  <si>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</si>
  <si>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</si>
  <si>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</si>
  <si>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</si>
  <si>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</si>
  <si>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</si>
  <si>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</si>
  <si>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</si>
  <si>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</si>
  <si>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</si>
  <si>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</si>
  <si>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</si>
  <si>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</si>
  <si>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</si>
  <si>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</si>
  <si>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</si>
  <si>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</si>
  <si>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</si>
  <si>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</si>
  <si>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</si>
  <si>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</si>
  <si>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</si>
  <si>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</si>
  <si>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</si>
  <si>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</si>
  <si>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</si>
  <si>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</si>
  <si>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</si>
  <si>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</si>
  <si>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</si>
  <si>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</si>
  <si>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</si>
  <si>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</si>
  <si>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</si>
  <si>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</si>
  <si>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</si>
  <si>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</si>
  <si>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</si>
  <si>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</si>
  <si>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</si>
  <si>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</si>
  <si>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</si>
  <si>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</si>
  <si>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</si>
  <si>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</si>
  <si>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</si>
  <si>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</si>
  <si>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</si>
  <si>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</si>
  <si>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</si>
  <si>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</si>
  <si>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</si>
  <si>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</si>
  <si>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</si>
  <si>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</si>
  <si>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</si>
  <si>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</si>
  <si>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</si>
  <si>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</si>
  <si>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</si>
  <si>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</si>
  <si>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</si>
  <si>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</si>
  <si>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</si>
  <si>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</si>
  <si>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</si>
  <si>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</si>
  <si>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</si>
  <si>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</si>
  <si>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</si>
  <si>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</si>
  <si>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</si>
  <si>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</si>
  <si>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</si>
  <si>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</si>
  <si>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</si>
  <si>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</si>
  <si>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</si>
  <si>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</si>
  <si>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</si>
  <si>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</si>
  <si>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</si>
  <si>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</si>
  <si>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</si>
  <si>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</si>
  <si>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</si>
  <si>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</si>
  <si>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</si>
  <si>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</si>
  <si>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</si>
  <si>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</si>
  <si>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</si>
  <si>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</si>
  <si>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</si>
  <si>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</si>
  <si>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</si>
  <si>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</si>
  <si>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</si>
  <si>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</si>
  <si>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</si>
  <si>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</si>
  <si>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</si>
  <si>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</si>
  <si>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</si>
  <si>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</si>
  <si>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</si>
  <si>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</si>
  <si>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</si>
  <si>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</si>
  <si>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</si>
  <si>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</si>
  <si>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</si>
  <si>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</si>
  <si>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</si>
  <si>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</si>
  <si>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</si>
  <si>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</si>
  <si>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</si>
  <si>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</si>
  <si>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</si>
  <si>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</si>
  <si>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</si>
  <si>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</si>
  <si>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</si>
  <si>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</si>
  <si>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</si>
  <si>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</si>
  <si>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</si>
  <si>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</si>
  <si>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</si>
  <si>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</si>
  <si>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</si>
  <si>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</si>
  <si>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</si>
  <si>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</si>
  <si>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</si>
  <si>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</si>
  <si>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</si>
  <si>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</si>
  <si>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</si>
  <si>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</si>
  <si>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</si>
  <si>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</si>
  <si>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</si>
  <si>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</si>
  <si>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</si>
  <si>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</si>
  <si>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</si>
  <si>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</si>
  <si>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</si>
  <si>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</si>
  <si>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</si>
  <si>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</si>
  <si>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</si>
  <si>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</si>
  <si>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</si>
  <si>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</si>
  <si>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</si>
  <si>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</si>
  <si>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</si>
  <si>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</si>
  <si>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</si>
  <si>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</si>
  <si>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</si>
  <si>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</si>
  <si>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</si>
  <si>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</si>
  <si>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</si>
  <si>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</si>
  <si>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</si>
  <si>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</si>
  <si>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</si>
  <si>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</si>
  <si>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</si>
  <si>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</si>
  <si>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</si>
  <si>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</si>
  <si>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</si>
  <si>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</si>
  <si>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</si>
  <si>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</si>
  <si>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</si>
  <si>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</si>
  <si>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</si>
  <si>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</si>
  <si>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</si>
  <si>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</si>
  <si>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</si>
  <si>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</si>
  <si>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</si>
  <si>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</si>
  <si>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</si>
  <si>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</si>
  <si>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</si>
  <si>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</si>
  <si>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</si>
  <si>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</si>
  <si>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</si>
  <si>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</si>
  <si>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</si>
  <si>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</si>
  <si>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</si>
  <si>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</si>
  <si>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</si>
  <si>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</si>
  <si>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</si>
  <si>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</si>
  <si>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</si>
  <si>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</si>
  <si>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</si>
  <si>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</si>
  <si>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</si>
  <si>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</si>
  <si>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</si>
  <si>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</si>
  <si>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</si>
  <si>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</si>
  <si>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</si>
  <si>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</si>
  <si>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</si>
  <si>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</si>
  <si>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</si>
  <si>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</si>
  <si>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</si>
  <si>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</si>
  <si>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</si>
  <si>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</si>
  <si>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</si>
  <si>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</si>
  <si>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</si>
  <si>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</si>
  <si>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</si>
  <si>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</si>
  <si>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</si>
  <si>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</si>
  <si>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</si>
  <si>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</si>
  <si>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</si>
  <si>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</si>
  <si>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</si>
  <si>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</si>
  <si>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</si>
  <si>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</si>
  <si>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</si>
  <si>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</si>
  <si>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</si>
  <si>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</si>
  <si>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</si>
  <si>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</si>
  <si>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</si>
  <si>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</si>
  <si>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</si>
  <si>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</si>
  <si>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</si>
  <si>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</si>
  <si>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</si>
  <si>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</si>
  <si>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</si>
  <si>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</si>
  <si>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</si>
  <si>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</si>
  <si>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</si>
  <si>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</si>
  <si>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</si>
  <si>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</si>
  <si>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</si>
  <si>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</si>
  <si>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</si>
  <si>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</si>
  <si>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</si>
  <si>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</si>
  <si>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</si>
  <si>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</si>
  <si>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</si>
  <si>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</si>
  <si>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</si>
  <si>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</si>
  <si>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</si>
  <si>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</si>
  <si>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</si>
  <si>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</si>
  <si>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</si>
  <si>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</si>
  <si>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</si>
  <si>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</si>
  <si>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</si>
  <si>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</si>
  <si>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</si>
  <si>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</si>
  <si>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</si>
  <si>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</si>
  <si>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</si>
  <si>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</si>
  <si>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</si>
  <si>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</si>
  <si>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</si>
  <si>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</si>
  <si>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</si>
  <si>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</si>
  <si>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</si>
  <si>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</si>
  <si>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</si>
  <si>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</si>
  <si>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</si>
  <si>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</si>
  <si>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</si>
  <si>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</si>
  <si>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</si>
  <si>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</si>
  <si>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</si>
  <si>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</si>
  <si>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</si>
  <si>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</si>
  <si>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</si>
  <si>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</si>
  <si>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</si>
  <si>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</si>
  <si>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</si>
  <si>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</si>
  <si>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</si>
  <si>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</si>
  <si>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</si>
  <si>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</si>
  <si>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</si>
  <si>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</si>
  <si>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</si>
  <si>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</si>
  <si>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</si>
  <si>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</si>
  <si>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</si>
  <si>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</si>
  <si>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</si>
  <si>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</si>
  <si>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</si>
  <si>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</si>
  <si>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</si>
  <si>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</si>
  <si>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</si>
  <si>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</si>
  <si>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</si>
  <si>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</si>
  <si>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</si>
  <si>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</si>
  <si>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</si>
  <si>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</si>
  <si>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</si>
  <si>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</si>
  <si>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</si>
  <si>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</si>
  <si>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</si>
  <si>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</si>
  <si>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</si>
  <si>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</si>
  <si>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</si>
  <si>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</si>
  <si>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</si>
  <si>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</si>
  <si>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</si>
  <si>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</si>
  <si>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</si>
  <si>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</si>
  <si>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</si>
  <si>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</si>
  <si>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</si>
  <si>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</si>
  <si>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</si>
  <si>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</si>
  <si>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</si>
  <si>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</si>
  <si>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</si>
  <si>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</si>
  <si>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</si>
  <si>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</si>
  <si>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</si>
  <si>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</si>
  <si>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</si>
  <si>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</si>
  <si>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</si>
  <si>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</si>
  <si>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</si>
  <si>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</si>
  <si>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</si>
  <si>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</si>
  <si>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</si>
  <si>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</si>
  <si>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</si>
  <si>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</si>
  <si>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</si>
  <si>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</si>
  <si>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</si>
  <si>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</si>
  <si>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</si>
  <si>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</si>
  <si>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</si>
  <si>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</si>
  <si>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</si>
  <si>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</si>
  <si>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</si>
  <si>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</si>
  <si>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</si>
  <si>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</si>
  <si>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</si>
  <si>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</si>
  <si>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</si>
  <si>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</si>
  <si>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</si>
  <si>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</si>
  <si>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</si>
  <si>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</si>
  <si>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</si>
  <si>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</si>
  <si>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</si>
  <si>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</si>
  <si>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</si>
  <si>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</si>
  <si>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</si>
  <si>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</si>
  <si>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</si>
  <si>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</si>
  <si>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</si>
  <si>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</si>
  <si>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</si>
  <si>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</si>
  <si>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</si>
  <si>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</si>
  <si>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</si>
  <si>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</si>
  <si>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</si>
  <si>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</si>
  <si>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</si>
  <si>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</si>
  <si>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</si>
  <si>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</si>
  <si>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</si>
  <si>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</si>
  <si>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</si>
  <si>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</si>
  <si>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</si>
  <si>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</si>
  <si>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</si>
  <si>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</si>
  <si>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</si>
  <si>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</si>
  <si>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</si>
  <si>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</si>
  <si>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</si>
  <si>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</si>
  <si>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</si>
  <si>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</si>
  <si>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</si>
  <si>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</si>
  <si>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</si>
  <si>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</si>
  <si>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</si>
  <si>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</si>
  <si>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</si>
  <si>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</si>
  <si>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</si>
  <si>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</si>
  <si>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</si>
  <si>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</si>
  <si>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</si>
  <si>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</si>
  <si>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</si>
  <si>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</si>
  <si>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</si>
  <si>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</si>
  <si>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</si>
  <si>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</si>
  <si>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</si>
  <si>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</si>
  <si>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</si>
  <si>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</si>
  <si>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</si>
  <si>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</si>
  <si>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</si>
  <si>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</si>
  <si>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</si>
  <si>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</si>
  <si>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</si>
  <si>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</si>
  <si>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</si>
  <si>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</si>
  <si>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</si>
  <si>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</si>
  <si>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</si>
  <si>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</si>
  <si>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</si>
  <si>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</si>
  <si>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</si>
  <si>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</si>
  <si>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</si>
  <si>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</si>
  <si>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</si>
  <si>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</si>
  <si>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</si>
  <si>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</si>
  <si>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</si>
  <si>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</si>
  <si>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</si>
  <si>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</si>
  <si>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</si>
  <si>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</si>
  <si>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</si>
  <si>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</si>
  <si>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</si>
  <si>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</si>
  <si>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</si>
  <si>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</si>
  <si>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</si>
  <si>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</si>
  <si>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</si>
  <si>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</si>
  <si>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</si>
  <si>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</si>
  <si>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</si>
  <si>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</si>
  <si>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</si>
  <si>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</si>
  <si>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</si>
  <si>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</si>
  <si>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</si>
  <si>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</si>
  <si>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</si>
  <si>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</si>
  <si>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</si>
  <si>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</si>
  <si>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</si>
  <si>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</si>
  <si>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</si>
  <si>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</si>
  <si>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</si>
  <si>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</si>
  <si>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</si>
  <si>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</si>
  <si>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</si>
  <si>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</si>
  <si>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</si>
  <si>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</si>
  <si>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</si>
  <si>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</si>
  <si>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</si>
  <si>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</si>
  <si>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</si>
  <si>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</si>
  <si>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</si>
  <si>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</si>
  <si>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</si>
  <si>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</si>
  <si>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</si>
  <si>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</si>
  <si>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</si>
  <si>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</si>
  <si>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</si>
  <si>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</si>
  <si>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</si>
  <si>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</si>
  <si>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</si>
  <si>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</si>
  <si>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</si>
  <si>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</si>
  <si>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</si>
  <si>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</si>
  <si>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</si>
  <si>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</si>
  <si>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</si>
  <si>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</si>
  <si>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</si>
  <si>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</si>
  <si>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</si>
  <si>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</si>
  <si>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</si>
  <si>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</si>
  <si>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</si>
  <si>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</si>
  <si>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</si>
  <si>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</si>
  <si>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</si>
  <si>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</si>
  <si>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</si>
  <si>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</si>
  <si>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</si>
  <si>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</si>
  <si>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</si>
  <si>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</si>
  <si>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</si>
  <si>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</si>
  <si>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</si>
  <si>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</si>
  <si>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</si>
  <si>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</si>
  <si>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</si>
  <si>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</si>
  <si>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</si>
  <si>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</si>
  <si>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</si>
  <si>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</si>
  <si>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</si>
  <si>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</si>
  <si>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</si>
  <si>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</si>
  <si>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</si>
  <si>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</si>
  <si>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</si>
  <si>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</si>
  <si>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</si>
  <si>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</si>
  <si>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</si>
  <si>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</si>
  <si>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</si>
  <si>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</si>
  <si>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</si>
  <si>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</si>
  <si>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</si>
  <si>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</si>
  <si>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</si>
  <si>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</si>
  <si>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</si>
  <si>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</si>
  <si>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</si>
  <si>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</si>
  <si>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</si>
  <si>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</si>
  <si>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</si>
  <si>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</si>
  <si>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</si>
  <si>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</si>
  <si>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</si>
  <si>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</si>
  <si>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</si>
  <si>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</si>
  <si>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</si>
  <si>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</si>
  <si>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</si>
  <si>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</si>
  <si>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</si>
  <si>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</si>
  <si>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</si>
  <si>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</si>
  <si>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</si>
  <si>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</si>
  <si>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</si>
  <si>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</si>
  <si>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</si>
  <si>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</si>
  <si>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</si>
  <si>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</si>
  <si>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</si>
  <si>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</si>
  <si>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</si>
  <si>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</si>
  <si>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</si>
  <si>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</si>
  <si>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</si>
  <si>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</si>
  <si>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</si>
  <si>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</si>
  <si>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</si>
  <si>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</si>
  <si>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</si>
  <si>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</si>
  <si>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</si>
  <si>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</si>
  <si>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</si>
  <si>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</si>
  <si>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</si>
  <si>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</si>
  <si>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</si>
  <si>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</si>
  <si>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</si>
  <si>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</si>
  <si>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</si>
  <si>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</si>
  <si>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</si>
  <si>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</si>
  <si>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</si>
  <si>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</si>
  <si>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</si>
  <si>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</si>
  <si>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</si>
  <si>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</si>
  <si>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</si>
  <si>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</si>
  <si>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</si>
  <si>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</si>
  <si>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</si>
  <si>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</si>
  <si>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</si>
  <si>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</si>
  <si>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</si>
  <si>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</si>
  <si>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</si>
  <si>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</si>
  <si>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</si>
  <si>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</si>
  <si>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</si>
  <si>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</si>
  <si>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</si>
  <si>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</si>
  <si>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</si>
  <si>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</si>
  <si>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</si>
  <si>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</si>
  <si>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</si>
  <si>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</si>
  <si>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</si>
  <si>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</si>
  <si>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</si>
  <si>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</si>
  <si>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</si>
  <si>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</si>
  <si>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</si>
  <si>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</si>
  <si>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</si>
  <si>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</si>
  <si>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</si>
  <si>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</si>
  <si>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</si>
  <si>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</si>
  <si>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</si>
  <si>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</si>
  <si>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</si>
  <si>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</si>
  <si>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</si>
  <si>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</si>
  <si>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</si>
  <si>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</si>
  <si>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</si>
  <si>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</si>
  <si>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</si>
  <si>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</si>
  <si>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</si>
  <si>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</si>
  <si>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</si>
  <si>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</si>
  <si>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</si>
  <si>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</si>
  <si>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</si>
  <si>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</si>
  <si>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</si>
  <si>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</si>
  <si>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</si>
  <si>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</si>
  <si>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</si>
  <si>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</si>
  <si>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</si>
  <si>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</si>
  <si>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</si>
  <si>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</si>
  <si>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</si>
  <si>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</si>
  <si>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</si>
  <si>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</si>
  <si>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</si>
  <si>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</si>
  <si>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</si>
  <si>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</si>
  <si>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</si>
  <si>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</si>
  <si>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</si>
  <si>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</si>
  <si>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</si>
  <si>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</si>
  <si>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</si>
  <si>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</si>
  <si>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</si>
  <si>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</si>
  <si>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</si>
  <si>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</si>
  <si>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</si>
  <si>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</si>
  <si>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</si>
  <si>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</si>
  <si>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</si>
  <si>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</si>
  <si>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</si>
  <si>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</si>
  <si>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</si>
  <si>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</si>
  <si>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</si>
  <si>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</si>
  <si>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</si>
  <si>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</si>
  <si>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</si>
  <si>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</si>
  <si>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</si>
  <si>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</si>
  <si>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</si>
  <si>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</si>
  <si>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</si>
  <si>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</si>
  <si>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</si>
  <si>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</si>
  <si>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</si>
  <si>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</si>
  <si>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</si>
  <si>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</si>
  <si>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</si>
  <si>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</si>
  <si>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</si>
  <si>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</si>
  <si>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</si>
  <si>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</si>
  <si>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</si>
  <si>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</si>
  <si>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</si>
  <si>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</si>
  <si>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</si>
  <si>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</si>
  <si>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</si>
  <si>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</si>
  <si>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</si>
  <si>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</si>
  <si>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</si>
  <si>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</si>
  <si>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</si>
  <si>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</si>
  <si>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</si>
  <si>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</si>
  <si>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</si>
  <si>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</si>
  <si>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</si>
  <si>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</si>
  <si>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</si>
  <si>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</si>
  <si>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</si>
  <si>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</si>
  <si>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</si>
  <si>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</si>
  <si>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</si>
  <si>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</si>
  <si>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</si>
  <si>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</si>
  <si>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</si>
  <si>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</si>
  <si>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</si>
  <si>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</si>
  <si>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</si>
  <si>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</si>
  <si>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</si>
  <si>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</si>
  <si>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</si>
  <si>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</si>
  <si>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</si>
  <si>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</si>
  <si>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</si>
  <si>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</si>
  <si>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</si>
  <si>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</si>
  <si>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</si>
  <si>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</si>
  <si>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</si>
  <si>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</si>
  <si>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</si>
  <si>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</si>
  <si>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</si>
  <si>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</si>
  <si>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</si>
  <si>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</si>
  <si>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</si>
  <si>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</si>
  <si>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</si>
  <si>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</si>
  <si>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</si>
  <si>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</si>
  <si>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</si>
  <si>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</si>
  <si>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</si>
  <si>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</si>
  <si>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</si>
  <si>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</si>
  <si>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</si>
  <si>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</si>
  <si>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</si>
  <si>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</si>
  <si>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</si>
  <si>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</si>
  <si>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</si>
  <si>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</si>
  <si>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</si>
  <si>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</si>
  <si>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</si>
  <si>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</si>
  <si>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</si>
  <si>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</si>
  <si>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</si>
  <si>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</si>
  <si>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</si>
  <si>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</si>
  <si>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</si>
  <si>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</si>
  <si>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</si>
  <si>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</si>
  <si>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</si>
  <si>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</si>
  <si>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</si>
  <si>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</si>
  <si>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</si>
  <si>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</si>
  <si>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</si>
  <si>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</si>
  <si>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</si>
  <si>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</si>
  <si>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</si>
  <si>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</si>
  <si>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</si>
  <si>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</si>
  <si>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</si>
  <si>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</si>
  <si>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</si>
  <si>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</si>
  <si>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</si>
  <si>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</si>
  <si>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</si>
  <si>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</si>
  <si>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</si>
  <si>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</si>
  <si>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</si>
  <si>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</si>
  <si>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</si>
  <si>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</si>
  <si>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</si>
  <si>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</si>
  <si>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</si>
  <si>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</si>
  <si>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</si>
  <si>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</si>
  <si>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</si>
  <si>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</si>
  <si>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</si>
  <si>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</si>
  <si>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</si>
  <si>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</si>
  <si>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</si>
  <si>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</si>
  <si>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</si>
  <si>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</si>
  <si>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</si>
  <si>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</si>
  <si>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</si>
  <si>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</si>
  <si>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</si>
  <si>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</si>
  <si>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</si>
  <si>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</si>
  <si>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</si>
  <si>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</si>
  <si>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</si>
  <si>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</si>
  <si>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</si>
  <si>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</si>
  <si>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</si>
  <si>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</si>
  <si>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</si>
  <si>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</si>
  <si>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</si>
  <si>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</si>
  <si>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</si>
  <si>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</si>
  <si>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</si>
  <si>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</si>
  <si>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</si>
  <si>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</si>
  <si>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</si>
  <si>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</si>
  <si>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</si>
  <si>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</si>
  <si>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</si>
  <si>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</si>
  <si>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</si>
  <si>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</si>
  <si>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</si>
  <si>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</si>
  <si>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</si>
  <si>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</si>
  <si>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</si>
  <si>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</si>
  <si>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</si>
  <si>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</si>
  <si>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</si>
  <si>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</si>
  <si>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</si>
  <si>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</si>
  <si>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</si>
  <si>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</si>
  <si>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</si>
  <si>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</si>
  <si>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</si>
  <si>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</si>
  <si>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</si>
  <si>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</si>
  <si>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</si>
  <si>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</si>
  <si>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</si>
  <si>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</si>
  <si>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</si>
  <si>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</si>
  <si>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</si>
  <si>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</si>
  <si>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</si>
  <si>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</si>
  <si>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</si>
  <si>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</si>
  <si>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</si>
  <si>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</si>
  <si>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</si>
  <si>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</si>
  <si>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</si>
  <si>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</si>
  <si>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</si>
  <si>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</si>
  <si>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</si>
  <si>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</si>
  <si>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</si>
  <si>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</si>
  <si>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</si>
  <si>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</si>
  <si>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</si>
  <si>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</si>
  <si>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</si>
  <si>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</si>
  <si>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</si>
  <si>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</si>
  <si>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</si>
  <si>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</si>
  <si>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</si>
  <si>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</si>
  <si>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</si>
  <si>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</si>
  <si>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</si>
  <si>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</si>
  <si>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</si>
  <si>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</si>
  <si>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</si>
  <si>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</si>
  <si>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</si>
  <si>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</si>
  <si>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</si>
  <si>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</si>
  <si>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</si>
  <si>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</si>
  <si>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</si>
  <si>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</si>
  <si>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</si>
  <si>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</si>
  <si>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</si>
  <si>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</si>
  <si>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</si>
  <si>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</si>
  <si>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</si>
  <si>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</si>
  <si>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</si>
  <si>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</si>
  <si>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</si>
  <si>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</si>
  <si>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</si>
  <si>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</si>
  <si>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</si>
  <si>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</si>
  <si>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</si>
  <si>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</si>
  <si>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</si>
  <si>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</si>
  <si>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</si>
  <si>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</si>
  <si>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</si>
  <si>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</si>
  <si>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</si>
  <si>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</si>
  <si>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</si>
  <si>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</si>
  <si>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</si>
  <si>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</si>
  <si>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</si>
  <si>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</si>
  <si>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</si>
  <si>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</si>
  <si>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</si>
  <si>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</si>
  <si>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</si>
  <si>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</si>
  <si>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</si>
  <si>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</si>
  <si>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</si>
  <si>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</si>
  <si>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</si>
  <si>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</si>
  <si>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</si>
  <si>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</si>
  <si>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</si>
  <si>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</si>
  <si>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</si>
  <si>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</si>
  <si>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</si>
  <si>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</si>
  <si>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</si>
  <si>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</si>
  <si>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</si>
  <si>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</si>
  <si>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</si>
  <si>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</si>
  <si>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</si>
  <si>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</si>
  <si>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</si>
  <si>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</si>
  <si>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</si>
  <si>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</si>
  <si>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</si>
  <si>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</si>
  <si>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</si>
  <si>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</si>
  <si>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</si>
  <si>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</si>
  <si>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</si>
  <si>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</si>
  <si>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</si>
  <si>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</si>
  <si>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</si>
  <si>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</si>
  <si>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</si>
  <si>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</si>
  <si>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</si>
  <si>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</si>
  <si>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</si>
  <si>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</si>
  <si>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</si>
  <si>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PCM-20251105-00000526</t>
  </si>
  <si>
    <t>team moved need 80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</si>
  <si>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</si>
  <si>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</si>
  <si>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</si>
  <si>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</si>
  <si>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</si>
  <si>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</si>
  <si>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</si>
  <si>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</si>
  <si>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</si>
  <si>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</si>
  <si>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</si>
  <si>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</si>
  <si>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</si>
  <si>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</si>
  <si>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</si>
  <si>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</si>
  <si>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</si>
  <si>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</si>
  <si>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</si>
  <si>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</si>
  <si>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</si>
  <si>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</si>
  <si>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</si>
  <si>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</si>
  <si>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</si>
  <si>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</si>
  <si>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</si>
  <si>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</si>
  <si>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</si>
  <si>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</si>
  <si>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</si>
  <si>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</si>
  <si>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</si>
  <si>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</si>
  <si>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</si>
  <si>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</si>
  <si>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</si>
  <si>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</si>
  <si>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</si>
  <si>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</si>
  <si>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</si>
  <si>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</si>
  <si>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</si>
  <si>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</si>
  <si>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</si>
  <si>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</si>
  <si>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</si>
  <si>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</si>
  <si>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</si>
  <si>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</si>
  <si>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</si>
  <si>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</si>
  <si>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</si>
  <si>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</si>
  <si>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</si>
  <si>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</si>
  <si>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</si>
  <si>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</si>
  <si>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</si>
  <si>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</si>
  <si>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</si>
  <si>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</si>
  <si>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</si>
  <si>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</si>
  <si>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</si>
  <si>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</si>
  <si>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</si>
  <si>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</si>
  <si>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</si>
  <si>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</si>
  <si>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</si>
  <si>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</si>
  <si>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</si>
  <si>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</si>
  <si>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</si>
  <si>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</si>
  <si>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</si>
  <si>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</si>
  <si>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</si>
  <si>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</si>
  <si>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</si>
  <si>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</si>
  <si>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</si>
  <si>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</si>
  <si>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PCM-20251105-00000404</t>
  </si>
  <si>
    <t xml:space="preserve">Major </t>
  </si>
  <si>
    <t>Cell Unavailable at RIY2M7260-P2-L900-L800 @ Sceco  // FLM Team facing access issue &amp; site owner</t>
  </si>
  <si>
    <t xml:space="preserve"> </t>
  </si>
  <si>
    <t xml:space="preserve"> PCM-20250215-00000830 </t>
  </si>
  <si>
    <t>LTE site still down and  site located in aramco area access issue need special permission</t>
  </si>
  <si>
    <t>sceco Cut in area and team saving hub site NSH0127</t>
  </si>
  <si>
    <t>sceco Cut in area and team saving hub site NSH0193</t>
  </si>
  <si>
    <t>sceco Cut in area and team saving hub site SQR0078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</si>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</sst>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b/>
      <sz val="8"/>
      <color rgb="FF000000"/>
      <name val="Calibri"/>
      <family val="2"/>
    </font>
  </fonts>
  <fills count="22">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
      <patternFill patternType="solid">
        <fgColor rgb="FFFFFFFF"/>
        <bgColor rgb="FF000000"/>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rgb="FF000000"/>
      </bottom>
      <diagonal/>
    </border>
  </borders>
  <cellStyleXfs count="2">
    <xf numFmtId="0" fontId="0" fillId="0" borderId="0"/>
    <xf numFmtId="0" fontId="1" fillId="0" borderId="0" applyNumberFormat="0" applyFill="0" applyBorder="0" applyAlignment="0" applyProtection="0"/>
  </cellStyleXfs>
  <cellXfs count="18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9" fillId="7" borderId="8" xfId="0" applyFont="1" applyFill="1" applyBorder="1" applyAlignment="1">
      <alignment horizontal="center" vertical="center" wrapText="1"/>
    </xf>
    <xf numFmtId="0" fontId="34" fillId="21" borderId="7" xfId="0" applyFont="1" applyFill="1" applyBorder="1" applyAlignment="1"/>
    <xf numFmtId="0" fontId="34" fillId="21" borderId="20" xfId="0" applyFont="1" applyFill="1" applyBorder="1" applyAlignment="1"/>
    <xf numFmtId="0" fontId="34" fillId="21" borderId="3" xfId="0" applyFont="1" applyFill="1" applyBorder="1" applyAlignment="1">
      <alignment wrapText="1"/>
    </xf>
    <xf numFmtId="0" fontId="34" fillId="21" borderId="20" xfId="0" applyFont="1" applyFill="1" applyBorder="1" applyAlignment="1">
      <alignment wrapText="1"/>
    </xf>
    <xf numFmtId="22" fontId="34" fillId="21" borderId="7" xfId="0" applyNumberFormat="1" applyFont="1" applyFill="1" applyBorder="1" applyAlignment="1">
      <alignment wrapText="1"/>
    </xf>
    <xf numFmtId="22" fontId="34" fillId="21" borderId="3" xfId="0" applyNumberFormat="1" applyFont="1" applyFill="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2" totalsRowShown="0" headerRowDxfId="157" dataDxfId="156" headerRowBorderDxfId="154" tableBorderDxfId="155" totalsRowBorderDxfId="153">
  <autoFilter ref="A1:CJ11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3" totalsRowShown="0" headerRowDxfId="31" dataDxfId="30" headerRowBorderDxfId="28" tableBorderDxfId="29">
  <autoFilter ref="A1:L3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303.39283587963291</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21698</v>
      </c>
      <c r="E3" s="134" t="s">
        <v>39021</v>
      </c>
      <c r="F3" s="135">
        <v>45966.320324074077</v>
      </c>
      <c r="G3" s="136">
        <f ca="1">IFERROR(NOW()-F3,"")</f>
        <v>2.0937731482263189E-2</v>
      </c>
      <c r="H3" s="135">
        <v>45966.31521990741</v>
      </c>
      <c r="I3" s="133" t="str">
        <f>IFERROR(VLOOKUP(D3,DB!A:F,6,0),"")</f>
        <v>Generator-DG</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45966.341261805559</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45966.341261805559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45966.341261805559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45966.341261805559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45966.341261805559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45966.341261805559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45966.341261805559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45966.341261805559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45966.341261805559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45966.341261805559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45966.341261805559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45966.341261805559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45966.341261805559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45966.341261805559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45966.341261805559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45966.341261805559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45966.341261805559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45966.341261805559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45966.341261805559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45966.341261805559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45966.341261805559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45966.341261805559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45966.341261805559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45966.341261805559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45966.341261805559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45966.341261805559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45966.341261805559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45966.341261805559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45966.341261805559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45966.341261805559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45966.341261805559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45966.341261805559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45966.341261805559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45966.341261805559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45966.341261805559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45966.341261805559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45966.341261805559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45966.341261805559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45966.341261805559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45966.341261805559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45966.341261805559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45966.341261805559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45966.341261805559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45966.341261805559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45966.341261805559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45966.341261805559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45966.341261805559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45966.341261805559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45966.341261805559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45966.341261805559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45966.341261805559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45966.341261805559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45966.341261805559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45966.341261805559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45966.341261805559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45966.341261805559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45966.341261805559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45966.341261805559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45966.341261805559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45966.341261805559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45966.341261805559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45966.341261805559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45966.341261805559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45966.341261805559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45966.341261805559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45966.341261805559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45966.341261805559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45966.341261805559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45966.341261805559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45966.341261805559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45966.341261805559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45966.341261805559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45966.341261805559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45966.341261805559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45966.341261805559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45966.341261805559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45966.341261805559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45966.341261805559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45966.341261805559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45966.341261805559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45966.341261805559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45966.341261805559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45966.341261805559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45966.341261805559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45966.341261805559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45966.341261805559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45966.341261805559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45966.341261805559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45966.341261805559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45966.341261805559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45966.341261805559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45966.341261805559</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45966.341261805559</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7BBEFC6-BB3E-4F49-8960-3AE79C471D00}"/>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2"/>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141.34142384259758</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39107</v>
      </c>
      <c r="B4" s="18" t="str">
        <f>IFERROR(VLOOKUP(D4,DB!A:K,11,0),"")</f>
        <v>R2</v>
      </c>
      <c r="C4" s="18">
        <v>1</v>
      </c>
      <c r="D4" s="18" t="s">
        <v>27532</v>
      </c>
      <c r="E4" s="113" t="s">
        <v>39102</v>
      </c>
      <c r="F4" s="114">
        <v>45958.742083333331</v>
      </c>
      <c r="G4" s="115">
        <f ca="1">IFERROR(NOW()-F4,"-")</f>
        <v>7.5991784722282318</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11065</v>
      </c>
      <c r="E5" s="113" t="s">
        <v>39110</v>
      </c>
      <c r="F5" s="114">
        <v>45966.2659375</v>
      </c>
      <c r="G5" s="115">
        <f ca="1">IFERROR(NOW()-F5,"-")</f>
        <v>7.5324305558751803E-2</v>
      </c>
      <c r="H5" s="114">
        <v>45966.186076388891</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45966.341261805559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9"/>
      <c r="E7" s="113"/>
      <c r="F7" s="114"/>
      <c r="G7" s="115">
        <f ca="1">IFERROR(NOW()-F7,"-")</f>
        <v>45966.341261805559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9"/>
      <c r="E8" s="113"/>
      <c r="F8" s="114"/>
      <c r="G8" s="115">
        <f ca="1">IFERROR(NOW()-F8,"-")</f>
        <v>45966.341261805559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45966.341261805559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45966.341261805559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45966.341261805559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45966.341261805559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45966.341261805559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45966.341261805559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45966.341261805559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45966.341261805559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45966.341261805559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45966.341261805559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45966.341261805559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45966.341261805559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45966.341261805559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45966.341261805559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45966.341261805559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45966.341261805559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45966.341261805559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45966.341261805559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45966.341261805559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45966.341261805559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45966.341261805559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45966.341261805559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45966.341261805559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45966.341261805559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45966.341261805559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45966.341261805559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45966.341261805559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45966.341261805559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45966.341261805559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45966.341261805559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45966.341261805559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45966.341261805559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45966.341261805559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45966.341261805559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45966.341261805559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45966.341261805559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45966.341261805559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45966.341261805559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45966.341261805559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45966.341261805559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45966.341261805559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45966.341261805559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45966.341261805559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45966.341261805559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45966.341261805559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45966.341261805559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45966.341261805559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45966.341261805559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45966.341261805559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45966.341261805559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45966.341261805559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45966.341261805559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45966.341261805559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45966.341261805559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45966.341261805559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45966.341261805559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45966.341261805559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45966.341261805559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45966.341261805559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45966.341261805559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45966.341261805559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45966.341261805559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45966.341261805559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45966.341261805559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45966.341261805559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45966.341261805559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45966.341261805559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45966.341261805559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45966.341261805559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45966.341261805559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45966.341261805559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45966.341261805559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45966.341261805559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45966.341261805559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45966.341261805559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45966.341261805559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45966.341261805559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45966.341261805559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45966.341261805559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45966.341261805559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45966.341261805559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45966.341261805559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45966.341261805559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45966.341261805559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45966.341261805559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45966.341261805559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45966.341261805559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45966.341261805559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45966.341261805559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45966.341261805559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45966.341261805559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45966.341261805559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45966.341261805559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45966.341261805559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45966.341261805559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45966.341261805559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45966.341261805559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45966.341261805559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45966.341261805559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45966.341261805559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45966.341261805559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45966.341261805559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45966.341261805559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60"/>
      <c r="B112" s="161" t="str">
        <f>IFERROR(VLOOKUP(D112,DB!A:K,11,0),"")</f>
        <v/>
      </c>
      <c r="C112" s="161"/>
      <c r="D112" s="161"/>
      <c r="E112" s="162"/>
      <c r="F112" s="163"/>
      <c r="G112" s="164">
        <f ca="1">IFERROR(NOW()-F112,"-")</f>
        <v>45966.341261805559</v>
      </c>
      <c r="H112" s="163"/>
      <c r="I112" s="161" t="str">
        <f>IFERROR(VLOOKUP(D112,DB!A:F,6,0),"")</f>
        <v/>
      </c>
      <c r="J112" s="161" t="str">
        <f>IFERROR(VLOOKUP(D112,DB!A:G,7,0),"")</f>
        <v/>
      </c>
      <c r="K112" s="165"/>
      <c r="L112" s="161" t="str">
        <f>IFERROR(VLOOKUP(D112,DB!A:I,9,0),"")</f>
        <v/>
      </c>
      <c r="M112" s="161"/>
      <c r="N112" s="161"/>
      <c r="O112" s="161"/>
      <c r="P112" s="161"/>
      <c r="Q112" s="161"/>
      <c r="R112" s="161"/>
      <c r="S112" s="161"/>
      <c r="T112" s="161"/>
      <c r="U112" s="161"/>
      <c r="V112" s="161"/>
      <c r="W112" s="161"/>
      <c r="X112" s="161"/>
      <c r="Y112" s="161"/>
      <c r="Z112" s="161"/>
      <c r="AA112" s="161"/>
      <c r="AB112" s="161"/>
      <c r="AC112" s="161"/>
      <c r="AD112" s="161"/>
      <c r="AE112" s="161"/>
      <c r="AF112" s="161"/>
      <c r="AG112" s="161"/>
      <c r="AH112" s="161"/>
      <c r="AI112" s="161"/>
      <c r="AJ112" s="161"/>
      <c r="AK112" s="161"/>
      <c r="AL112" s="161"/>
      <c r="AM112" s="161"/>
      <c r="AN112" s="161"/>
      <c r="AO112" s="161"/>
      <c r="AP112" s="161"/>
      <c r="AQ112" s="161"/>
      <c r="AR112" s="161"/>
      <c r="AS112" s="161"/>
      <c r="AT112" s="161"/>
      <c r="AU112" s="161"/>
      <c r="AV112" s="161"/>
      <c r="AW112" s="161"/>
      <c r="AX112" s="161"/>
      <c r="AY112" s="161"/>
      <c r="AZ112" s="161"/>
      <c r="BA112" s="161"/>
      <c r="BB112" s="161"/>
      <c r="BC112" s="161"/>
      <c r="BD112" s="161"/>
      <c r="BE112" s="161"/>
      <c r="BF112" s="161"/>
      <c r="BG112" s="161"/>
      <c r="BH112" s="161"/>
      <c r="BI112" s="161"/>
      <c r="BJ112" s="161"/>
      <c r="BK112" s="161"/>
      <c r="BL112" s="161"/>
      <c r="BM112" s="161"/>
      <c r="BN112" s="161"/>
      <c r="BO112" s="161"/>
      <c r="BP112" s="161"/>
      <c r="BQ112" s="161"/>
      <c r="BR112" s="161"/>
      <c r="BS112" s="161"/>
      <c r="BT112" s="161"/>
      <c r="BU112" s="161"/>
      <c r="BV112" s="161"/>
      <c r="BW112" s="161"/>
      <c r="BX112" s="161"/>
      <c r="BY112" s="161"/>
      <c r="BZ112" s="161"/>
      <c r="CA112" s="161"/>
      <c r="CB112" s="161"/>
      <c r="CC112" s="161"/>
      <c r="CD112" s="161"/>
      <c r="CE112" s="161"/>
      <c r="CF112" s="161"/>
      <c r="CG112" s="161"/>
      <c r="CH112" s="161"/>
      <c r="CI112" s="161"/>
      <c r="CJ112" s="166"/>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45966.341261805559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45966.341261805559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45966.341261805559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45966.341261805559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45966.341261805559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45966.341261805559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45966.341261805559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45966.341261805559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45966.341261805559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45966.341261805559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45966.341261805559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45966.341261805559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45966.341261805559</v>
      </c>
      <c r="H14" s="22" t="s">
        <v>39112</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45966.341261805559</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45966.341261805559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45966.341261805559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45966.341261805559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45966.341261805559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45966.341261805559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45966.341261805559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45966.341261805559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45966.341261805559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45966.341261805559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45966.341261805559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45966.341261805559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45966.341261805559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45966.341261805559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45966.341261805559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45966.341261805559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45966.341261805559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45966.341261805559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45966.341261805559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45966.341261805559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45966.341261805559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45966.341261805559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45966.341261805559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45966.341261805559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45966.341261805559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45966.341261805559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45966.341261805559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45966.341261805559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45966.341261805559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45966.341261805559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45966.341261805559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45966.341261805559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45966.341261805559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45966.341261805559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45966.341261805559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45966.341261805559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45966.341261805559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45966.341261805559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45966.341261805559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45966.341261805559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45966.341261805559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45966.341261805559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45966.341261805559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45966.341261805559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45966.341261805559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45966.341261805559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45966.341261805559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45966.341261805559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45966.341261805559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45966.341261805559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45966.341261805559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45966.341261805559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45966.341261805559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45966.341261805559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45966.341261805559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45966.341261805559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45966.341261805559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45966.341261805559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45966.341261805559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45966.341261805559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45966.341261805559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45966.341261805559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45966.341261805559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45966.341261805559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45966.341261805559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45966.341261805559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45966.341261805559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45966.341261805559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45966.341261805559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45966.341261805559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45966.341261805559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45966.341261805559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45966.341261805559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45966.341261805559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45966.341261805559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45966.341261805559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45966.341261805559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45966.341261805559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45966.341261805559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45966.341261805559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45966.341261805559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45966.341261805559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45966.341261805559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45966.341261805559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45966.341261805559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45966.341261805559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45966.341261805559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45966.341261805559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45966.341261805559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45966.341261805559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45966.341261805559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45966.341261805559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45966.341261805559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45966.341261805559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45966.341261805559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45966.341261805559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45966.341261805559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45966.341261805559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45966.341261805559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45966.341261805559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45966.341261805559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45966.341261805559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45966.341261805559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45966.341261805559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45966.341261805559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45966.341261805559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45966.341261805559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45966.341261805559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45966.341261805559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45966.341261805559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45966.341261805559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45966.341261805559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45966.341261805559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45966.341261805559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45966.341261805559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45966.341261805559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45966.341261805559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45966.341261805559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45966.341261805559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45966.341261805559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45966.341261805559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45966.341261805559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45966.341261805559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45966.341261805559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45966.341261805559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45966.341261805559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45966.341261805559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45966.341261805559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45966.341261805559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45966.341261805559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45966.341261805559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45966.341261805559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45966.341261805559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45966.341261805559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45966.341261805559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45966.341261805559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45966.341261805559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45966.341261805559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45966.341261805559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45966.341261805559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45966.341261805559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45966.341261805559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45966.341261805559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45966.341261805559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45966.341261805559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45966.341261805559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45966.341261805559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45966.341261805559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45966.341261805559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45966.341261805559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45966.341261805559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45966.341261805559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45966.341261805559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45966.341261805559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45966.341261805559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45966.341261805559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45966.341261805559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45966.341261805559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45966.341261805559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45966.341261805559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45966.341261805559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45966.341261805559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45966.341261805559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45966.341261805559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45966.341261805559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45966.341261805559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45966.341261805559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45966.341261805559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45966.341261805559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45966.341261805559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45966.341261805559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45966.341261805559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45966.341261805559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45966.341261805559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45966.341261805559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45966.341261805559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45966.341261805559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45966.341261805559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45966.341261805559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45966.341261805559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45966.341261805559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45966.341261805559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45966.341261805559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45966.341261805559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45966.341261805559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45966.341261805559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45966.341261805559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45966.341261805559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45966.341261805559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45966.341261805559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45966.341261805559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45966.341261805559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45966.341261805559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45966.341261805559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45966.341261805559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45966.341261805559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45966.341261805559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45966.341261805559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45966.341261805559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45966.341261805559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45966.341261805559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45966.341261805559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45966.341261805559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45966.341261805559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45966.341261805559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45966.341261805559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45966.341261805559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45966.341261805559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45966.341261805559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45966.341261805559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45966.341261805559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45966.341261805559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45966.341261805559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45966.341261805559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45966.341261805559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45966.341261805559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45966.341261805559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45966.341261805559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45966.341261805559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45966.341261805559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45966.341261805559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45966.341261805559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45966.341261805559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45966.341261805559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45966.341261805559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45966.341261805559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45966.341261805559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45966.341261805559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45966.341261805559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45966.341261805559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45966.341261805559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45966.341261805559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45966.341261805559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45966.341261805559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45966.341261805559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45966.341261805559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45966.341261805559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45966.341261805559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45966.341261805559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45966.341261805559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45966.341261805559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45966.341261805559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45966.341261805559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45966.341261805559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45966.341261805559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45966.341261805559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45966.341261805559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45966.341261805559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45966.341261805559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45966.341261805559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45966.341261805559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45966.341261805559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45966.341261805559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45966.341261805559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45966.341261805559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45966.341261805559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45966.341261805559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45966.341261805559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45966.341261805559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45966.341261805559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45966.341261805559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45966.341261805559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45966.341261805559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45966.341261805559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45966.341261805559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45966.341261805559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45966.341261805559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45966.341261805559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45966.341261805559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45966.341261805559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45966.341261805559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45966.341261805559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45966.341261805559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45966.341261805559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45966.341261805559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45966.341261805559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45966.341261805559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45966.341261805559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45966.341261805559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45966.341261805559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45966.341261805559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45966.341261805559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45966.341261805559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45966.341261805559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45966.341261805559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45966.341261805559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45966.341261805559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45966.341261805559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45966.341261805559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45966.341261805559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45966.341261805559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45966.341261805559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45966.341261805559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45966.341261805559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45966.341261805559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45966.341261805559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45966.341261805559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45966.341261805559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45966.341261805559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45966.341261805559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45966.341261805559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45966.341261805559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45966.341261805559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45966.341261805559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45966.341261805559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45966.341261805559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45966.341261805559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45966.341261805559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45966.341261805559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45966.341261805559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45966.341261805559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45966.341261805559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45966.341261805559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45966.341261805559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45966.341261805559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45966.341261805559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45966.341261805559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45966.341261805559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45966.341261805559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45966.341261805559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45966.341261805559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45966.341261805559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45966.341261805559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45966.341261805559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45966.341261805559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45966.341261805559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45966.341261805559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45966.341261805559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45966.341261805559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45966.341261805559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45966.341261805559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45966.341261805559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45966.341261805559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45966.341261805559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45966.341261805559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45966.341261805559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45966.341261805559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45966.341261805559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45966.341261805559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45966.341261805559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45966.341261805559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45966.341261805559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45966.341261805559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45966.341261805559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45966.341261805559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45966.341261805559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45966.341261805559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45966.341261805559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45966.341261805559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45966.341261805559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45966.341261805559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45966.341261805559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45966.341261805559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45966.341261805559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45966.341261805559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45966.341261805559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45966.341261805559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45966.341261805559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45966.341261805559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45966.341261805559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45966.341261805559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45966.341261805559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45966.341261805559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45966.341261805559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45966.341261805559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45966.341261805559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45966.341261805559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45966.341261805559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45966.341261805559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45966.341261805559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45966.341261805559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45966.341261805559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45966.341261805559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45966.341261805559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45966.341261805559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45966.341261805559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45966.341261805559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45966.341261805559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45966.341261805559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45966.341261805559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45966.341261805559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45966.341261805559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45966.341261805559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45966.341261805559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45966.341261805559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45966.341261805559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45966.341261805559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45966.341261805559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45966.341261805559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45966.341261805559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45966.341261805559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45966.341261805559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45966.341261805559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45966.341261805559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45966.341261805559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45966.341261805559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45966.341261805559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45966.341261805559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45966.341261805559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45966.341261805559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45966.341261805559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45966.341261805559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45966.341261805559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45966.341261805559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45966.341261805559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45966.341261805559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45966.341261805559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45966.341261805559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45966.341261805559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45966.341261805559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45966.341261805559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45966.341261805559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45966.341261805559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45966.341261805559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45966.341261805559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45966.341261805559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45966.341261805559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45966.341261805559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45966.341261805559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45966.341261805559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45966.341261805559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45966.341261805559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45966.341261805559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45966.341261805559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45966.341261805559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45966.341261805559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45966.341261805559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45966.341261805559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45966.341261805559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45966.341261805559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45966.341261805559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45966.341261805559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45966.341261805559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45966.341261805559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45966.341261805559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45966.341261805559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45966.341261805559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45966.341261805559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45966.341261805559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45966.341261805559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45966.341261805559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45966.341261805559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45966.341261805559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45966.341261805559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45966.341261805559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45966.341261805559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45966.341261805559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45966.341261805559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45966.341261805559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45966.341261805559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45966.341261805559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45966.341261805559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45966.341261805559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45966.341261805559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45966.341261805559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45966.341261805559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45966.341261805559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45966.341261805559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45966.341261805559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45966.341261805559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45966.341261805559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45966.341261805559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45966.341261805559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45966.341261805559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45966.341261805559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45966.341261805559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45966.341261805559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45966.341261805559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45966.341261805559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45966.341261805559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45966.341261805559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45966.341261805559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45966.341261805559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45966.341261805559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45966.341261805559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45966.341261805559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45966.341261805559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45966.341261805559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45966.341261805559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45966.341261805559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45966.341261805559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45966.341261805559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45966.341261805559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45966.341261805559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45966.341261805559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45966.341261805559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45966.341261805559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45966.341261805559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45966.341261805559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45966.341261805559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45966.341261805559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45966.341261805559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45966.341261805559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45966.341261805559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45966.341261805559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45966.341261805559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45966.341261805559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45966.341261805559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45966.341261805559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45966.341261805559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45966.341261805559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45966.341261805559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45966.341261805559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45966.341261805559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45966.341261805559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45966.341261805559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45966.341261805559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45966.341261805559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45966.341261805559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45966.341261805559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45966.341261805559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45966.341261805559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45966.341261805559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45966.341261805559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45966.341261805559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45966.341261805559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45966.341261805559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45966.341261805559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45966.341261805559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45966.341261805559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45966.341261805559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45966.341261805559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45966.341261805559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45966.341261805559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45966.341261805559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45966.341261805559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45966.341261805559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45966.341261805559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45966.341261805559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45966.341261805559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45966.341261805559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45966.341261805559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45966.341261805559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45966.341261805559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45966.341261805559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45966.341261805559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45966.341261805559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45966.341261805559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45966.341261805559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45966.341261805559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45966.341261805559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45966.341261805559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45966.341261805559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45966.341261805559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45966.341261805559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45966.341261805559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45966.341261805559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45966.341261805559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45966.341261805559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45966.341261805559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45966.341261805559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45966.341261805559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45966.341261805559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45966.341261805559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45966.341261805559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45966.341261805559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45966.341261805559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45966.341261805559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45966.341261805559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45966.341261805559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45966.341261805559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45966.341261805559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45966.341261805559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45966.341261805559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45966.341261805559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45966.341261805559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45966.341261805559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45966.341261805559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45966.341261805559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45966.341261805559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45966.341261805559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45966.341261805559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45966.341261805559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45966.341261805559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45966.341261805559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45966.341261805559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45966.341261805559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45966.341261805559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45966.341261805559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45966.341261805559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45966.341261805559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45966.341261805559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45966.341261805559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45966.341261805559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45966.341261805559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45966.341261805559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45966.341261805559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45966.341261805559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45966.341261805559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45966.341261805559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45966.341261805559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45966.341261805559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45966.341261805559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45966.341261805559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45966.341261805559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45966.341261805559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45966.341261805559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45966.341261805559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45966.341261805559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45966.341261805559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45966.341261805559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45966.341261805559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45966.341261805559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45966.341261805559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45966.341261805559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45966.341261805559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45966.341261805559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45966.341261805559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45966.341261805559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45966.341261805559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45966.341261805559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45966.341261805559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45966.341261805559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45966.341261805559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45966.341261805559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45966.341261805559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45966.341261805559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45966.341261805559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45966.341261805559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45966.341261805559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45966.341261805559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45966.341261805559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45966.341261805559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45966.341261805559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45966.341261805559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45966.341261805559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45966.341261805559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45966.341261805559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45966.341261805559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45966.341261805559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45966.341261805559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45966.341261805559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45966.341261805559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45966.341261805559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45966.341261805559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45966.341261805559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45966.341261805559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45966.341261805559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45966.341261805559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45966.341261805559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45966.341261805559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45966.341261805559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45966.341261805559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45966.341261805559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45966.341261805559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45966.341261805559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45966.341261805559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45966.341261805559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45966.341261805559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45966.341261805559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45966.341261805559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45966.341261805559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45966.341261805559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45966.341261805559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45966.341261805559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45966.341261805559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45966.341261805559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45966.341261805559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45966.341261805559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45966.341261805559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45966.341261805559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45966.341261805559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45966.341261805559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45966.341261805559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45966.341261805559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45966.341261805559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45966.341261805559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45966.341261805559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45966.341261805559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45966.341261805559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45966.341261805559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45966.341261805559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45966.341261805559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45966.341261805559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45966.341261805559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45966.341261805559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45966.341261805559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45966.341261805559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45966.341261805559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45966.341261805559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45966.341261805559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45966.341261805559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45966.341261805559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45966.341261805559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45966.341261805559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45966.341261805559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45966.341261805559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45966.341261805559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45966.341261805559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45966.341261805559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45966.341261805559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45966.341261805559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45966.341261805559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45966.341261805559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45966.341261805559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45966.341261805559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45966.341261805559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45966.341261805559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45966.341261805559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45966.341261805559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45966.341261805559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45966.341261805559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45966.341261805559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45966.341261805559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45966.341261805559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45966.341261805559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45966.341261805559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45966.341261805559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45966.341261805559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45966.341261805559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45966.341261805559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45966.341261805559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45966.341261805559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45966.341261805559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45966.341261805559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45966.341261805559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45966.341261805559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45966.341261805559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45966.341261805559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45966.341261805559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45966.341261805559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45966.341261805559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45966.341261805559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45966.341261805559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45966.341261805559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45966.341261805559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45966.341261805559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45966.341261805559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45966.341261805559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45966.341261805559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45966.341261805559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45966.341261805559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45966.341261805559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45966.341261805559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45966.341261805559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45966.341261805559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45966.341261805559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45966.341261805559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45966.341261805559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45966.341261805559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45966.341261805559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45966.341261805559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45966.341261805559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45966.341261805559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45966.341261805559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45966.341261805559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45966.341261805559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45966.341261805559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45966.341261805559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45966.341261805559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45966.341261805559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45966.341261805559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45966.341261805559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45966.341261805559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45966.341261805559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45966.341261805559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45966.341261805559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45966.341261805559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45966.341261805559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45966.341261805559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45966.341261805559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45966.341261805559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45966.341261805559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45966.341261805559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45966.341261805559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45966.341261805559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45966.341261805559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45966.341261805559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45966.341261805559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45966.341261805559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45966.341261805559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45966.341261805559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45966.341261805559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45966.341261805559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45966.341261805559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45966.341261805559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45966.341261805559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45966.341261805559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45966.341261805559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45966.341261805559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45966.341261805559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45966.341261805559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45966.341261805559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45966.341261805559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45966.341261805559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45966.341261805559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45966.341261805559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45966.341261805559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45966.341261805559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45966.341261805559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45966.341261805559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45966.341261805559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45966.341261805559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45966.341261805559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45966.341261805559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45966.341261805559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45966.341261805559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45966.341261805559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45966.341261805559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45966.341261805559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45966.341261805559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45966.341261805559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45966.341261805559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45966.341261805559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45966.341261805559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45966.341261805559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45966.341261805559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45966.341261805559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45966.341261805559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45966.341261805559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45966.341261805559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45966.341261805559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45966.341261805559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45966.341261805559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45966.341261805559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45966.341261805559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45966.341261805559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45966.341261805559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45966.341261805559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45966.341261805559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45966.341261805559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45966.341261805559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45966.341261805559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45966.341261805559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45966.341261805559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45966.341261805559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45966.341261805559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45966.341261805559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45966.341261805559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45966.341261805559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45966.341261805559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45966.341261805559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45966.341261805559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45966.341261805559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45966.341261805559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45966.341261805559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45966.341261805559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45966.341261805559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45966.341261805559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45966.341261805559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45966.341261805559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45966.341261805559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45966.341261805559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45966.341261805559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45966.341261805559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45966.341261805559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45966.341261805559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45966.341261805559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45966.341261805559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45966.341261805559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45966.341261805559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45966.341261805559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45966.341261805559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45966.341261805559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45966.341261805559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45966.341261805559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45966.341261805559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45966.341261805559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45966.341261805559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45966.341261805559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45966.341261805559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45966.341261805559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45966.341261805559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45966.341261805559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45966.341261805559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45966.341261805559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45966.341261805559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45966.341261805559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45966.341261805559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45966.341261805559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45966.341261805559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45966.341261805559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45966.341261805559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45966.341261805559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45966.341261805559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45966.341261805559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45966.341261805559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45966.341261805559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45966.341261805559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45966.341261805559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45966.341261805559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45966.341261805559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45966.341261805559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45966.341261805559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45966.341261805559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45966.341261805559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45966.341261805559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45966.341261805559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45966.341261805559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45966.341261805559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45966.341261805559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45966.341261805559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45966.341261805559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45966.341261805559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45966.341261805559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45966.341261805559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45966.341261805559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45966.341261805559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45966.341261805559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45966.341261805559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45966.341261805559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45966.341261805559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45966.341261805559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45966.341261805559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45966.341261805559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45966.341261805559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45966.341261805559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45966.341261805559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45966.341261805559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45966.341261805559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45966.341261805559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45966.341261805559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45966.341261805559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45966.341261805559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45966.341261805559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45966.341261805559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45966.341261805559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45966.341261805559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45966.341261805559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45966.341261805559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45966.341261805559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45966.341261805559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45966.341261805559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45966.341261805559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45966.341261805559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45966.341261805559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45966.341261805559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45966.341261805559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45966.341261805559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45966.341261805559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45966.341261805559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45966.341261805559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45966.341261805559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45966.341261805559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45966.341261805559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45966.341261805559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45966.341261805559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45966.341261805559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45966.341261805559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45966.341261805559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45966.341261805559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45966.341261805559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45966.341261805559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45966.341261805559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45966.341261805559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45966.341261805559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45966.341261805559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45966.341261805559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45966.341261805559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45966.341261805559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45966.341261805559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45966.341261805559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45966.341261805559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45966.341261805559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45966.341261805559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45966.341261805559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45966.341261805559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45966.341261805559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45966.341261805559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45966.341261805559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45966.341261805559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45966.341261805559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45966.341261805559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45966.341261805559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45966.341261805559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45966.341261805559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45966.341261805559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45966.341261805559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45966.341261805559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45966.341261805559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45966.341261805559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45966.341261805559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45966.341261805559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45966.341261805559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45966.341261805559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45966.341261805559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45966.341261805559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45966.341261805559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45966.341261805559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45966.341261805559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45966.341261805559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45966.341261805559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45966.341261805559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45966.341261805559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45966.341261805559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45966.341261805559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45966.341261805559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45966.341261805559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45966.341261805559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45966.341261805559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45966.341261805559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45966.341261805559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45966.341261805559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45966.341261805559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45966.341261805559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45966.341261805559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45966.341261805559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45966.341261805559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45966.341261805559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45966.341261805559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45966.341261805559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45966.341261805559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45966.341261805559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45966.341261805559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45966.341261805559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45966.341261805559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45966.341261805559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45966.341261805559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45966.341261805559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45966.341261805559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45966.341261805559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45966.341261805559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45966.341261805559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45966.341261805559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45966.341261805559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45966.341261805559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45966.341261805559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45966.341261805559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45966.341261805559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45966.341261805559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45966.341261805559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45966.341261805559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45966.341261805559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45966.341261805559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45966.341261805559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45966.341261805559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45966.341261805559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45966.341261805559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45966.341261805559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45966.341261805559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45966.341261805559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45966.341261805559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45966.341261805559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45966.341261805559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45966.341261805559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45966.341261805559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45966.341261805559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45966.341261805559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45966.341261805559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45966.341261805559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45966.341261805559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45966.341261805559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45966.341261805559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45966.341261805559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45966.341261805559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45966.341261805559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45966.341261805559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45966.341261805559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45966.341261805559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45966.341261805559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45966.341261805559</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tabSelected="1" workbookViewId="0">
      <selection activeCell="E2" sqref="E2:E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262.86054421296285</v>
      </c>
      <c r="H2" s="98">
        <v>45703.474768518521</v>
      </c>
      <c r="I2" s="98" t="str">
        <f>IFERROR(VLOOKUP(D2,DB!A:F,6,0),"")</f>
        <v>SCECO</v>
      </c>
      <c r="J2" s="98" t="str">
        <f>IFERROR(VLOOKUP(D2,DB!A:G,7,0),"")</f>
        <v>Dead</v>
      </c>
      <c r="K2" s="100" t="s">
        <v>39114</v>
      </c>
      <c r="L2" s="93" t="str">
        <f>IFERROR(VLOOKUP(D2,DB!A:I,9,0),"")</f>
        <v>Latis</v>
      </c>
    </row>
    <row r="3" spans="1:16" ht="15" customHeight="1">
      <c r="A3" s="118"/>
      <c r="B3" s="118" t="str">
        <f>IFERROR(VLOOKUP(D3,DB!A:K,11,0),"")</f>
        <v>R4</v>
      </c>
      <c r="C3" s="119"/>
      <c r="D3" s="176" t="s">
        <v>36595</v>
      </c>
      <c r="E3" s="97" t="s">
        <v>39021</v>
      </c>
      <c r="F3" s="122"/>
      <c r="G3" s="123">
        <f ca="1">IFERROR(NOW()-F3,"")</f>
        <v>45966.341261805559</v>
      </c>
      <c r="H3" s="180">
        <v>45966.326388888891</v>
      </c>
      <c r="I3" s="118" t="str">
        <f>IFERROR(VLOOKUP(D3,DB!A:F,6,0),"")</f>
        <v>SCECO</v>
      </c>
      <c r="J3" s="118" t="str">
        <f>IFERROR(VLOOKUP(D3,DB!A:G,7,0),"")</f>
        <v>Vandalized</v>
      </c>
      <c r="K3" s="176" t="s">
        <v>39115</v>
      </c>
      <c r="L3" s="120" t="str">
        <f>IFERROR(VLOOKUP(D3,DB!A:I,9,0),"")</f>
        <v>Latis</v>
      </c>
    </row>
    <row r="4" spans="1:16" ht="15" customHeight="1">
      <c r="A4" s="118"/>
      <c r="B4" s="118" t="str">
        <f>IFERROR(VLOOKUP(D4,DB!A:K,11,0),"")</f>
        <v/>
      </c>
      <c r="C4" s="119"/>
      <c r="D4" s="177"/>
      <c r="E4" s="97" t="s">
        <v>39021</v>
      </c>
      <c r="F4" s="122"/>
      <c r="G4" s="123">
        <f ca="1">IFERROR(NOW()-F4,"")</f>
        <v>45966.341261805559</v>
      </c>
      <c r="H4" s="179"/>
      <c r="I4" s="118" t="str">
        <f>IFERROR(VLOOKUP(D4,DB!A:F,6,0),"")</f>
        <v/>
      </c>
      <c r="J4" s="118" t="str">
        <f>IFERROR(VLOOKUP(D4,DB!A:G,7,0),"")</f>
        <v/>
      </c>
      <c r="K4" s="177"/>
      <c r="L4" s="120" t="str">
        <f>IFERROR(VLOOKUP(D4,DB!A:I,9,0),"")</f>
        <v/>
      </c>
    </row>
    <row r="5" spans="1:16" ht="15" customHeight="1">
      <c r="A5" s="118"/>
      <c r="B5" s="118" t="str">
        <f>IFERROR(VLOOKUP(D5,DB!A:K,11,0),"")</f>
        <v>R4</v>
      </c>
      <c r="C5" s="119"/>
      <c r="D5" s="178" t="s">
        <v>36120</v>
      </c>
      <c r="E5" s="97" t="s">
        <v>39021</v>
      </c>
      <c r="F5" s="122"/>
      <c r="G5" s="123">
        <f ca="1">IFERROR(NOW()-F5,"")</f>
        <v>45966.341261805559</v>
      </c>
      <c r="H5" s="181">
        <v>45966.313194444447</v>
      </c>
      <c r="I5" s="118" t="str">
        <f>IFERROR(VLOOKUP(D5,DB!A:F,6,0),"")</f>
        <v>SCECO</v>
      </c>
      <c r="J5" s="118" t="str">
        <f>IFERROR(VLOOKUP(D5,DB!A:G,7,0),"")</f>
        <v>Dead</v>
      </c>
      <c r="K5" s="178" t="s">
        <v>39116</v>
      </c>
      <c r="L5" s="120" t="str">
        <f>IFERROR(VLOOKUP(D5,DB!A:I,9,0),"")</f>
        <v>Latis</v>
      </c>
    </row>
    <row r="6" spans="1:16" ht="15" customHeight="1">
      <c r="A6" s="118"/>
      <c r="B6" s="118" t="str">
        <f>IFERROR(VLOOKUP(D6,DB!A:K,11,0),"")</f>
        <v>R4</v>
      </c>
      <c r="C6" s="119"/>
      <c r="D6" s="178" t="s">
        <v>35821</v>
      </c>
      <c r="E6" s="97" t="s">
        <v>39021</v>
      </c>
      <c r="F6" s="122"/>
      <c r="G6" s="123">
        <f ca="1">IFERROR(NOW()-F6,"")</f>
        <v>45966.341261805559</v>
      </c>
      <c r="H6" s="181">
        <v>45966.313194444447</v>
      </c>
      <c r="I6" s="118" t="str">
        <f>IFERROR(VLOOKUP(D6,DB!A:F,6,0),"")</f>
        <v>SCECO</v>
      </c>
      <c r="J6" s="118" t="str">
        <f>IFERROR(VLOOKUP(D6,DB!A:G,7,0),"")</f>
        <v>Dead</v>
      </c>
      <c r="K6" s="178" t="s">
        <v>39117</v>
      </c>
      <c r="L6" s="120" t="str">
        <f>IFERROR(VLOOKUP(D6,DB!A:I,9,0),"")</f>
        <v>Latis</v>
      </c>
    </row>
    <row r="7" spans="1:16" ht="15" customHeight="1">
      <c r="A7" s="118"/>
      <c r="B7" s="118" t="str">
        <f>IFERROR(VLOOKUP(D7,DB!A:K,11,0),"")</f>
        <v>R4</v>
      </c>
      <c r="C7" s="119"/>
      <c r="D7" s="178" t="s">
        <v>35761</v>
      </c>
      <c r="E7" s="97" t="s">
        <v>39021</v>
      </c>
      <c r="F7" s="122"/>
      <c r="G7" s="123">
        <f ca="1">IFERROR(NOW()-F7,"")</f>
        <v>45966.341261805559</v>
      </c>
      <c r="H7" s="181">
        <v>45966.313194444447</v>
      </c>
      <c r="I7" s="118" t="str">
        <f>IFERROR(VLOOKUP(D7,DB!A:F,6,0),"")</f>
        <v>SCECO</v>
      </c>
      <c r="J7" s="118" t="str">
        <f>IFERROR(VLOOKUP(D7,DB!A:G,7,0),"")</f>
        <v>Dead</v>
      </c>
      <c r="K7" s="178" t="s">
        <v>39117</v>
      </c>
      <c r="L7" s="120" t="str">
        <f>IFERROR(VLOOKUP(D7,DB!A:I,9,0),"")</f>
        <v>Latis</v>
      </c>
    </row>
    <row r="8" spans="1:16" ht="15" customHeight="1">
      <c r="A8" s="118"/>
      <c r="B8" s="118" t="str">
        <f>IFERROR(VLOOKUP(D8,DB!A:K,11,0),"")</f>
        <v/>
      </c>
      <c r="C8" s="119"/>
      <c r="D8" s="120"/>
      <c r="E8" s="97"/>
      <c r="F8" s="122"/>
      <c r="G8" s="123">
        <f ca="1">IFERROR(NOW()-F8,"")</f>
        <v>45966.341261805559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45966.341261805559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45966.341261805559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45966.341261805559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45966.341261805559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45966.341261805559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45966.341261805559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45966.341261805559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45966.341261805559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45966.341261805559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45966.341261805559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45966.341261805559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45966.341261805559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45966.341261805559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45966.341261805559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45966.341261805559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45966.341261805559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45966.341261805559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45966.341261805559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45966.341261805559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45966.341261805559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45966.341261805559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45966.341261805559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45966.341261805559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45966.341261805559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45966.341261805559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45966.341261805559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45966.341261805559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45966.341261805559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45966.341261805559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45966.341261805559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45966.341261805559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45966.341261805559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45966.341261805559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45966.341261805559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45966.341261805559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45966.341261805559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45966.341261805559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45966.341261805559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45966.341261805559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45966.341261805559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45966.341261805559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45966.341261805559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45966.341261805559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45966.341261805559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45966.341261805559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45966.341261805559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45966.341261805559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45966.341261805559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45966.341261805559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45966.341261805559</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45966.341261805559</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74.509201620370732</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39102</v>
      </c>
      <c r="F3" s="38">
        <v>45926.188877314817</v>
      </c>
      <c r="G3" s="143">
        <f t="shared" ref="G3" ca="1" si="0">IFERROR(NOW()-F3,"")</f>
        <v>40.152384490742406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39102</v>
      </c>
      <c r="F4" s="152">
        <v>45948.661111111112</v>
      </c>
      <c r="G4" s="153">
        <f ca="1">IFERROR(NOW()-F4,"")</f>
        <v>17.680150694446638</v>
      </c>
      <c r="H4" s="152">
        <v>45948.661111111112</v>
      </c>
      <c r="I4" s="151" t="str">
        <f>IFERROR(VLOOKUP(D4,DB!A:F,6,0),"")</f>
        <v>SCECO</v>
      </c>
      <c r="J4" s="151" t="str">
        <f>IFERROR(VLOOKUP(D4,DB!A:G,7,0),"")</f>
        <v>Dead</v>
      </c>
      <c r="K4" s="151" t="s">
        <v>39123</v>
      </c>
      <c r="L4" s="151" t="str">
        <f>IFERROR(VLOOKUP(D4,DB!A:I,9,0),"")</f>
        <v>Latis</v>
      </c>
    </row>
    <row r="5" spans="1:13" ht="15">
      <c r="A5" s="151"/>
      <c r="B5" s="151" t="str">
        <f>IFERROR(VLOOKUP(D5,DB!A:K,11,0),"")</f>
        <v/>
      </c>
      <c r="C5" s="151"/>
      <c r="D5" s="151"/>
      <c r="E5" s="151"/>
      <c r="F5" s="152"/>
      <c r="G5" s="153">
        <f ca="1">IFERROR(NOW()-F5,"")</f>
        <v>45966.341261805559</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45966.341261805559</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45966.341261805559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45966.341261805559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45966.341261805559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45966.341261805559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45966.341261805559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45966.341261805559</v>
      </c>
      <c r="H12" s="152"/>
      <c r="I12" s="151" t="str">
        <f>IFERROR(VLOOKUP(D12,DB!A:F,6,0),"")</f>
        <v/>
      </c>
      <c r="J12" s="151" t="str">
        <f>IFERROR(VLOOKUP(D12,DB!A:G,7,0),"")</f>
        <v/>
      </c>
      <c r="K12" s="151"/>
      <c r="L12" s="151" t="str">
        <f>IFERROR(VLOOKUP(D12,DB!A:I,9,0),"")</f>
        <v/>
      </c>
    </row>
    <row r="13" spans="1:13" ht="15">
      <c r="A13" s="157"/>
      <c r="B13" s="157" t="str">
        <f>IFERROR(VLOOKUP(D13,DB!A:K,11,0),"")</f>
        <v/>
      </c>
      <c r="C13" s="157"/>
      <c r="D13" s="157"/>
      <c r="E13" s="157"/>
      <c r="F13" s="158"/>
      <c r="G13" s="159">
        <f ca="1">IFERROR(NOW()-F13,"")</f>
        <v>45966.341261805559</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45966.341261805559</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45966.341261805559</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45966.341261805559</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45966.341261805559</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45966.341261805559</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45966.341261805559</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45966.341261805559</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45966.341261805559</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45966.341261805559</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45966.341261805559</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45966.341261805559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45966.341261805559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45966.341261805559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45966.341261805559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45966.341261805559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45966.341261805559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45966.341261805559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45966.341261805559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45966.341261805559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45966.341261805559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45966.341261805559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45966.341261805559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45966.341261805559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45966.341261805559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45966.341261805559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45966.341261805559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45966.341261805559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45966.341261805559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45966.341261805559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45966.341261805559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45966.341261805559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45966.341261805559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45966.341261805559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45966.341261805559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45966.341261805559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45966.341261805559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45966.341261805559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45966.341261805559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45966.341261805559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45966.341261805559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45966.341261805559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45966.341261805559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45966.341261805559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45966.341261805559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45966.341261805559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45966.341261805559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45966.341261805559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45966.341261805559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45966.341261805559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45966.341261805559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45966.341261805559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45966.341261805559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45966.341261805559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45966.341261805559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45966.341261805559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45966.341261805559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45966.341261805559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45966.341261805559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45966.341261805559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45966.341261805559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45966.341261805559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45966.341261805559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45966.341261805559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45966.341261805559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45966.341261805559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45966.341261805559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45966.341261805559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45966.341261805559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45966.341261805559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45966.341261805559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45966.341261805559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45966.341261805559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45966.341261805559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45966.341261805559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45966.341261805559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45966.341261805559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45966.341261805559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45966.341261805559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45966.341261805559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45966.341261805559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45966.341261805559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45966.341261805559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45966.341261805559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45966.341261805559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45966.341261805559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45966.341261805559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45966.341261805559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45966.341261805559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45966.341261805559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45966.341261805559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45966.341261805559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45966.341261805559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45966.341261805559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45966.341261805559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45966.341261805559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45966.341261805559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45966.341261805559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45966.341261805559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45966.341261805559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45966.341261805559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45966.341261805559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45966.341261805559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45966.341261805559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45966.341261805559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45966.341261805559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45966.341261805559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45966.341261805559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45966.341261805559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45966.341261805559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45966.341261805559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45966.341261805559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45966.341261805559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45966.341261805559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45966.341261805559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45966.341261805559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45966.341261805559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45966.341261805559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45966.341261805559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45966.341261805559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45966.341261805559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45966.341261805559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45966.341261805559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45966.341261805559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45966.341261805559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45966.341261805559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45966.341261805559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45966.341261805559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45966.341261805559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45966.341261805559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45966.341261805559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45966.341261805559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45966.341261805559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45966.341261805559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45966.341261805559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45966.341261805559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45966.341261805559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45966.341261805559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45966.341261805559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45966.341261805559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45966.341261805559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45966.341261805559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45966.341261805559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45966.341261805559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45966.341261805559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45966.341261805559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45966.341261805559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45966.341261805559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45966.341261805559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45966.341261805559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45966.341261805559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45966.341261805559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45966.341261805559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45966.341261805559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45966.341261805559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45966.341261805559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45966.341261805559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45966.341261805559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45966.341261805559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45966.341261805559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45966.341261805559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45966.341261805559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45966.341261805559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45966.341261805559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45966.341261805559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45966.341261805559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45966.341261805559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45966.341261805559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45966.341261805559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45966.341261805559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45966.341261805559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45966.341261805559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45966.341261805559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45966.341261805559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45966.341261805559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45966.341261805559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45966.341261805559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45966.341261805559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45966.341261805559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45966.341261805559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45966.341261805559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45966.341261805559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45966.341261805559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45966.341261805559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45966.341261805559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45966.341261805559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45966.341261805559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45966.341261805559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45966.341261805559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45966.341261805559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45966.341261805559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45966.341261805559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45966.341261805559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45966.341261805559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45966.341261805559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45966.341261805559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45966.341261805559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45966.341261805559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45966.341261805559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45966.341261805559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45966.341261805559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45966.341261805559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45966.341261805559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45966.341261805559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45966.341261805559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45966.341261805559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45966.341261805559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45966.341261805559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45966.341261805559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45966.341261805559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45966.341261805559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45966.341261805559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45966.341261805559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45966.341261805559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45966.341261805559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45966.341261805559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45966.341261805559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45966.341261805559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45966.341261805559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45966.341261805559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45966.341261805559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45966.341261805559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45966.341261805559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45966.341261805559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45966.341261805559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45966.341261805559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45966.341261805559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45966.341261805559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45966.341261805559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45966.341261805559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45966.341261805559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45966.341261805559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45966.341261805559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45966.341261805559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45966.341261805559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45966.341261805559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45966.341261805559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45966.341261805559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45966.341261805559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45966.341261805559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45966.341261805559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45966.341261805559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45966.341261805559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45966.341261805559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45966.341261805559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45966.341261805559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45966.341261805559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45966.341261805559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45966.341261805559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45966.341261805559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45966.341261805559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45966.341261805559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45966.341261805559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45966.341261805559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45966.341261805559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45966.341261805559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45966.341261805559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45966.341261805559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45966.341261805559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45966.341261805559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45966.341261805559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45966.341261805559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45966.341261805559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45966.341261805559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45966.341261805559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45966.341261805559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45966.341261805559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45966.341261805559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45966.341261805559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45966.341261805559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45966.341261805559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45966.341261805559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45966.341261805559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45966.341261805559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45966.341261805559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45966.341261805559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45966.341261805559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45966.341261805559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45966.341261805559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45966.341261805559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45966.341261805559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45966.341261805559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45966.341261805559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45966.341261805559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45966.341261805559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45966.341261805559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45966.341261805559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45966.341261805559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45966.341261805559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45966.341261805559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45966.341261805559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45966.341261805559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45966.341261805559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45966.341261805559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45966.341261805559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45966.341261805559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45966.341261805559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45966.341261805559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45966.341261805559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45966.341261805559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45966.341261805559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45966.341261805559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45966.341261805559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45966.341261805559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45966.341261805559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45966.341261805559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45966.341261805559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45966.341261805559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45966.341261805559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45966.341261805559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45966.341261805559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45966.341261805559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45966.341261805559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45966.341261805559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45966.341261805559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45966.341261805559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45966.341261805559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45966.341261805559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45966.341261805559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45966.341261805559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45966.341261805559</v>
      </c>
      <c r="H333" s="158"/>
      <c r="I333" s="157" t="str">
        <f>IFERROR(VLOOKUP(D333,DB!A:F,6,0),"")</f>
        <v/>
      </c>
      <c r="J333" s="157" t="str">
        <f>IFERROR(VLOOKUP(D333,DB!A:G,7,0),"")</f>
        <v/>
      </c>
      <c r="K333" s="157"/>
      <c r="L333" s="157" t="str">
        <f>IFERROR(VLOOKUP(D333,DB!A:I,9,0),"")</f>
        <v/>
      </c>
    </row>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43" ht="15"/>
    <row r="444" ht="15"/>
    <row r="446" ht="15"/>
    <row r="447" ht="15"/>
    <row r="448" ht="15"/>
    <row r="449" ht="15"/>
    <row r="451" ht="15"/>
    <row r="452" ht="15"/>
    <row r="459" ht="15"/>
    <row r="460" ht="15"/>
    <row r="461" ht="15"/>
    <row r="462" ht="15"/>
    <row r="463" ht="15"/>
    <row r="464" ht="15"/>
    <row r="467" ht="15"/>
    <row r="468" ht="15"/>
    <row r="469" ht="15"/>
    <row r="470" ht="15"/>
    <row r="471" ht="15"/>
    <row r="472" ht="15"/>
    <row r="473" ht="15"/>
    <row r="474" ht="15"/>
    <row r="475" ht="15"/>
    <row r="476" ht="15"/>
    <row r="477" ht="15"/>
    <row r="478"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72" ht="15"/>
    <row r="573" ht="15"/>
    <row r="574" ht="15"/>
    <row r="575" ht="15"/>
    <row r="576" ht="15"/>
    <row r="577" ht="15"/>
    <row r="578" ht="15"/>
    <row r="579" ht="15"/>
    <row r="580" ht="15"/>
    <row r="581"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2" ht="15"/>
    <row r="663" ht="15"/>
    <row r="664" ht="15"/>
    <row r="666" ht="15"/>
    <row r="667"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700" ht="15"/>
    <row r="701" ht="15"/>
    <row r="871" ht="15"/>
    <row r="872" ht="15"/>
    <row r="873" ht="15"/>
    <row r="874" ht="15"/>
    <row r="875" ht="15"/>
    <row r="876" ht="15"/>
    <row r="882" ht="15"/>
    <row r="883" ht="15"/>
    <row r="884" ht="15"/>
    <row r="885" ht="15"/>
    <row r="886" ht="15"/>
    <row r="887" ht="15"/>
    <row r="888"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9" ht="15"/>
    <row r="940" ht="15"/>
    <row r="946" ht="15"/>
    <row r="947" ht="15"/>
    <row r="949" ht="15"/>
    <row r="950" ht="15"/>
    <row r="951" ht="15"/>
    <row r="952" ht="15"/>
    <row r="953" ht="15"/>
    <row r="954" ht="15"/>
    <row r="955" ht="15"/>
    <row r="957" ht="15"/>
    <row r="958" ht="15"/>
    <row r="959"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8" ht="15"/>
    <row r="1029" ht="15"/>
    <row r="1030" ht="15"/>
    <row r="1031" ht="15"/>
    <row r="1032" ht="15"/>
    <row r="1033" ht="15"/>
    <row r="1034" ht="15"/>
    <row r="1035" ht="15"/>
    <row r="1036" ht="15"/>
    <row r="1037" ht="15"/>
    <row r="1038" ht="15"/>
    <row r="1039" ht="15"/>
    <row r="1040" ht="15"/>
    <row r="1041" ht="15"/>
    <row r="1043" ht="15"/>
    <row r="1044" ht="15"/>
    <row r="1045" ht="15"/>
    <row r="1046" ht="15"/>
    <row r="1047" ht="15"/>
    <row r="1048" ht="15"/>
    <row r="1049" ht="15"/>
    <row r="1050" ht="15"/>
    <row r="1051" ht="15"/>
    <row r="1052" ht="15"/>
    <row r="1053" ht="15"/>
    <row r="1054"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7" ht="15"/>
    <row r="1078" ht="15"/>
    <row r="1079" ht="15"/>
    <row r="1080" ht="15"/>
    <row r="1081" ht="15"/>
    <row r="1082" ht="15"/>
    <row r="1083" ht="15"/>
    <row r="1084" ht="15"/>
    <row r="1085" ht="15"/>
    <row r="1086" ht="15"/>
    <row r="1094" ht="15"/>
    <row r="1095" ht="15"/>
    <row r="1098" ht="15"/>
    <row r="1099" ht="15"/>
    <row r="1100" ht="15"/>
    <row r="1101" ht="15"/>
    <row r="1102" ht="15"/>
    <row r="1103" ht="15"/>
    <row r="1104" ht="15"/>
    <row r="1105" ht="15"/>
    <row r="1108" ht="15"/>
    <row r="1109" ht="15"/>
    <row r="1110" ht="15"/>
    <row r="1111" ht="15"/>
    <row r="1112" ht="15"/>
    <row r="1113" ht="15"/>
    <row r="1114" ht="15"/>
    <row r="1115" ht="15"/>
    <row r="1116" ht="15"/>
    <row r="1117" ht="15"/>
    <row r="1118" ht="15"/>
    <row r="1119" ht="15"/>
    <row r="1121" ht="15"/>
    <row r="1122" ht="15"/>
    <row r="1123" ht="15"/>
    <row r="1126" ht="15"/>
    <row r="1128" ht="15"/>
    <row r="1130" ht="15"/>
    <row r="1133" ht="15"/>
    <row r="1134" ht="15"/>
    <row r="1135" ht="15"/>
    <row r="1137" ht="15"/>
    <row r="1139" ht="15"/>
    <row r="1140" ht="15"/>
    <row r="1141" ht="15"/>
    <row r="1142" ht="15"/>
    <row r="1143" ht="15"/>
    <row r="1145" ht="15"/>
    <row r="1146" ht="15"/>
    <row r="1147" ht="15"/>
    <row r="1148" ht="15"/>
    <row r="1150" ht="15"/>
    <row r="1152" ht="15"/>
    <row r="1153" ht="15"/>
    <row r="1155" ht="15"/>
    <row r="1156" ht="15"/>
    <row r="1157" ht="15"/>
    <row r="1158" ht="15"/>
    <row r="1160" ht="15"/>
    <row r="1162" ht="15"/>
    <row r="1163" ht="15"/>
    <row r="1164" ht="15"/>
    <row r="1165" ht="15"/>
    <row r="1167" ht="15"/>
    <row r="1168" ht="15"/>
    <row r="1169" ht="15"/>
    <row r="1170" ht="15"/>
    <row r="1171" ht="15"/>
    <row r="1172" ht="15"/>
    <row r="1173" ht="15"/>
    <row r="1176" ht="15"/>
    <row r="1178" ht="15"/>
    <row r="1179" ht="15"/>
    <row r="1180" ht="15"/>
    <row r="1181" ht="15"/>
    <row r="1182" ht="15"/>
    <row r="1183" ht="15"/>
    <row r="1184" ht="15"/>
    <row r="1185" ht="15"/>
    <row r="1188" ht="15"/>
    <row r="1189" ht="15"/>
    <row r="1191" ht="15"/>
    <row r="1193" ht="15"/>
    <row r="1194" ht="15"/>
    <row r="1195" ht="15"/>
    <row r="1196" ht="15"/>
    <row r="1197" ht="15"/>
    <row r="1201" ht="15"/>
    <row r="1202" ht="15"/>
    <row r="1204" ht="15"/>
    <row r="1205" ht="15"/>
    <row r="1208" ht="15"/>
    <row r="1209" ht="15"/>
    <row r="1213" ht="15"/>
    <row r="1220" ht="15"/>
    <row r="1222" ht="15"/>
    <row r="1223" ht="15"/>
    <row r="1224" ht="15"/>
    <row r="1231" ht="15"/>
    <row r="1232" ht="15"/>
    <row r="1233" ht="15"/>
    <row r="1234" ht="15"/>
    <row r="1236" ht="15"/>
    <row r="1238" ht="15"/>
    <row r="1247" ht="15"/>
    <row r="1248" ht="15"/>
    <row r="1249" ht="15"/>
    <row r="1250" ht="15"/>
    <row r="1252" ht="15"/>
    <row r="1254" ht="15"/>
  </sheetData>
  <dataValidations count="2">
    <dataValidation allowBlank="1" showInputMessage="1" showErrorMessage="1" sqref="E1" xr:uid="{920C6338-E771-4DAE-8C89-92A9093EA4DE}"/>
    <dataValidation type="list" allowBlank="1" showInputMessage="1" showErrorMessage="1" sqref="E2:E3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5"/>
      <c r="E2" s="102"/>
      <c r="F2" s="173"/>
      <c r="G2" s="115">
        <f ca="1">IFERROR(NOW()-F2,"-")</f>
        <v>45966.341261805559</v>
      </c>
      <c r="H2" s="173"/>
      <c r="I2" s="171" t="str">
        <f>IFERROR(VLOOKUP(D2,DB!A:F,6,0),"")</f>
        <v/>
      </c>
      <c r="J2" s="102" t="str">
        <f>IFERROR(VLOOKUP(D2,DB!A:G,7,0),"")</f>
        <v/>
      </c>
      <c r="K2" s="169"/>
      <c r="L2" s="174" t="str">
        <f>IFERROR(VLOOKUP(D2,DB!A:I,9,0),"")</f>
        <v/>
      </c>
    </row>
    <row r="3" spans="1:16383" ht="31.5" customHeight="1">
      <c r="A3" s="170"/>
      <c r="B3" s="171" t="str">
        <f>IFERROR(VLOOKUP(D3,DB!A:K,11,0),"")</f>
        <v/>
      </c>
      <c r="C3" s="168"/>
      <c r="D3" s="171"/>
      <c r="E3" s="102"/>
      <c r="F3" s="173"/>
      <c r="G3" s="115">
        <f ca="1">IFERROR(NOW()-F3,"-")</f>
        <v>45966.341261805559</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45966.341261805559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45966.341261805559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45966.341261805559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45966.341261805559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72"/>
      <c r="F8" s="173"/>
      <c r="G8" s="115">
        <f ca="1">IFERROR(NOW()-F8,"-")</f>
        <v>45966.341261805559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72"/>
      <c r="F9" s="173"/>
      <c r="G9" s="115">
        <f ca="1">IFERROR(NOW()-F9,"-")</f>
        <v>45966.341261805559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72"/>
      <c r="F10" s="173"/>
      <c r="G10" s="115">
        <f ca="1">IFERROR(NOW()-F10,"-")</f>
        <v>45966.341261805559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72"/>
      <c r="F11" s="173"/>
      <c r="G11" s="115">
        <f ca="1">IFERROR(NOW()-F11,"-")</f>
        <v>45966.341261805559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72"/>
      <c r="F12" s="173"/>
      <c r="G12" s="115">
        <f ca="1">IFERROR(NOW()-F12,"-")</f>
        <v>45966.341261805559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72"/>
      <c r="F13" s="173"/>
      <c r="G13" s="115">
        <f ca="1">IFERROR(NOW()-F13,"-")</f>
        <v>45966.341261805559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45966.341261805559</v>
      </c>
      <c r="H14" s="173"/>
      <c r="I14" s="171" t="str">
        <f>IFERROR(VLOOKUP(D14,DB!A:F,6,0),"")</f>
        <v/>
      </c>
      <c r="J14" s="102" t="str">
        <f>IFERROR(VLOOKUP(D14,DB!A:G,7,0),"")</f>
        <v/>
      </c>
      <c r="K14" s="169"/>
      <c r="L14" s="174" t="str">
        <f>IFERROR(VLOOKUP(D14,DB!A:I,9,0),"")</f>
        <v/>
      </c>
    </row>
    <row r="15" spans="1:16383" ht="31.5" customHeight="1">
      <c r="A15" s="103"/>
      <c r="B15" s="102" t="str">
        <f>IFERROR(VLOOKUP(D15,DB!A:K,11,0),"")</f>
        <v/>
      </c>
      <c r="C15" s="104"/>
      <c r="D15" s="102"/>
      <c r="E15" s="105"/>
      <c r="F15" s="106"/>
      <c r="G15" s="76">
        <f ca="1">IFERROR(NOW()-F15,"-")</f>
        <v>45966.341261805559</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45966.341261805559</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45966.341261805559</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45966.341261805559</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45966.341261805559</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45966.341261805559</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45966.341261805559</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45966.341261805559</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45966.341261805559</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45966.341261805559</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45966.341261805559</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45966.341261805559</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45966.341261805559</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45966.341261805559</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45966.341261805559</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45966.341261805559</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45966.341261805559</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45966.341261805559</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45966.341261805559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45966.341261805559</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2: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2025-11-05T05:11:46Z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