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717" documentId="13_ncr:1_{F6CB121F-512D-4AA6-A0C1-0FB36C537598}" xr6:coauthVersionLast="47" xr6:coauthVersionMax="47" xr10:uidLastSave="{6C5CD173-74D8-47B8-A295-2260192FF523}"/>
  <bookViews>
    <workbookView xWindow="-109" yWindow="-109" windowWidth="26301" windowHeight="14169" firstSheet="4"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8" i="5" l="1"/>
  <c r="B4" i="1"/>
  <c r="B5" i="1"/>
  <c r="B6" i="1"/>
  <c r="B7" i="1"/>
  <c r="B8" i="1"/>
  <c r="B9" i="1"/>
  <c r="B10" i="1"/>
  <c r="B11" i="1"/>
  <c r="B12" i="1"/>
  <c r="B13" i="1"/>
  <c r="B14" i="1"/>
  <c r="B15" i="1"/>
  <c r="B16" i="1"/>
  <c r="B17" i="1"/>
  <c r="B18" i="1"/>
  <c r="B19" i="1"/>
  <c r="B20" i="1"/>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3" i="4"/>
  <c r="I3" i="4"/>
  <c r="J3" i="4"/>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G5" i="5"/>
  <c r="I5" i="5"/>
  <c r="J5" i="5"/>
  <c r="L5" i="5"/>
  <c r="B6" i="5"/>
  <c r="G6" i="5"/>
  <c r="I6" i="5"/>
  <c r="J6" i="5"/>
  <c r="L6" i="5"/>
  <c r="B7" i="5"/>
  <c r="G7" i="5"/>
  <c r="I7" i="5"/>
  <c r="J7" i="5"/>
  <c r="L7"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<sst xmlns="http://schemas.openxmlformats.org/spreadsheetml/2006/main" count="179024" uniqueCount="39104">
  <si>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</si>
  <si>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</si>
  <si>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</si>
  <si>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</si>
  <si>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</si>
  <si>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</si>
  <si>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</si>
  <si>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</si>
  <si>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</si>
  <si>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</si>
  <si>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</si>
  <si>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</si>
  <si>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</si>
  <si>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</si>
  <si>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</si>
  <si>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</si>
  <si>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</si>
  <si>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</si>
  <si>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</si>
  <si>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</si>
  <si>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</si>
  <si>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</si>
  <si>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</si>
  <si>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</si>
  <si>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</si>
  <si>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</si>
  <si>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</si>
  <si>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</si>
  <si>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</si>
  <si>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</si>
  <si>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</si>
  <si>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</si>
  <si>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</si>
  <si>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</si>
  <si>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</si>
  <si>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</si>
  <si>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</si>
  <si>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</si>
  <si>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</si>
  <si>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</si>
  <si>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</si>
  <si>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</si>
  <si>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</si>
  <si>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</si>
  <si>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</si>
  <si>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</si>
  <si>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</si>
  <si>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</si>
  <si>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</si>
  <si>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</si>
  <si>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</si>
  <si>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</si>
  <si>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</si>
  <si>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</si>
  <si>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</si>
  <si>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</si>
  <si>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</si>
  <si>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</si>
  <si>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</si>
  <si>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</si>
  <si>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</si>
  <si>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</si>
  <si>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</si>
  <si>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</si>
  <si>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</si>
  <si>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</si>
  <si>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</si>
  <si>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</si>
  <si>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</si>
  <si>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</si>
  <si>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</si>
  <si>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</si>
  <si>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</si>
  <si>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</si>
  <si>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</si>
  <si>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</si>
  <si>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</si>
  <si>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</si>
  <si>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</si>
  <si>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</si>
  <si>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</si>
  <si>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</si>
  <si>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</si>
  <si>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</si>
  <si>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</si>
  <si>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</si>
  <si>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</si>
  <si>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</si>
  <si>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</si>
  <si>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</si>
  <si>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</si>
  <si>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</si>
  <si>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</si>
  <si>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</si>
  <si>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</si>
  <si>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</si>
  <si>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</si>
  <si>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</si>
  <si>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</si>
  <si>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</si>
  <si>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</si>
  <si>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</si>
  <si>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</si>
  <si>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</si>
  <si>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</si>
  <si>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</si>
  <si>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</si>
  <si>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</si>
  <si>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</si>
  <si>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</si>
  <si>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</si>
  <si>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</si>
  <si>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</si>
  <si>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</si>
  <si>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</si>
  <si>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</si>
  <si>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</si>
  <si>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</si>
  <si>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</si>
  <si>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</si>
  <si>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</si>
  <si>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</si>
  <si>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</si>
  <si>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</si>
  <si>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</si>
  <si>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</si>
  <si>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</si>
  <si>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</si>
  <si>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</si>
  <si>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</si>
  <si>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</si>
  <si>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</si>
  <si>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</si>
  <si>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</si>
  <si>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</si>
  <si>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</si>
  <si>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</si>
  <si>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</si>
  <si>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</si>
  <si>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</si>
  <si>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</si>
  <si>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</si>
  <si>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</si>
  <si>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</si>
  <si>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</si>
  <si>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</si>
  <si>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</si>
  <si>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</si>
  <si>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</si>
  <si>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</si>
  <si>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</si>
  <si>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</si>
  <si>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</si>
  <si>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</si>
  <si>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</si>
  <si>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</si>
  <si>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</si>
  <si>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</si>
  <si>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</si>
  <si>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</si>
  <si>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</si>
  <si>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</si>
  <si>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</si>
  <si>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</si>
  <si>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</si>
  <si>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</si>
  <si>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</si>
  <si>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</si>
  <si>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</si>
  <si>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</si>
  <si>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</si>
  <si>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</si>
  <si>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</si>
  <si>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</si>
  <si>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</si>
  <si>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</si>
  <si>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</si>
  <si>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</si>
  <si>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</si>
  <si>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</si>
  <si>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</si>
  <si>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</si>
  <si>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</si>
  <si>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</si>
  <si>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</si>
  <si>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</si>
  <si>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</si>
  <si>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</si>
  <si>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</si>
  <si>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</si>
  <si>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</si>
  <si>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</si>
  <si>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</si>
  <si>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</si>
  <si>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</si>
  <si>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</si>
  <si>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</si>
  <si>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</si>
  <si>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</si>
  <si>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</si>
  <si>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</si>
  <si>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</si>
  <si>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</si>
  <si>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</si>
  <si>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</si>
  <si>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</si>
  <si>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</si>
  <si>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</si>
  <si>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</si>
  <si>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</si>
  <si>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</si>
  <si>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</si>
  <si>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</si>
  <si>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</si>
  <si>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</si>
  <si>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</si>
  <si>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</si>
  <si>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</si>
  <si>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</si>
  <si>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</si>
  <si>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</si>
  <si>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</si>
  <si>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</si>
  <si>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</si>
  <si>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</si>
  <si>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</si>
  <si>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</si>
  <si>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</si>
  <si>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</si>
  <si>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</si>
  <si>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</si>
  <si>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</si>
  <si>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</si>
  <si>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</si>
  <si>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</si>
  <si>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</si>
  <si>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</si>
  <si>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</si>
  <si>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</si>
  <si>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</si>
  <si>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</si>
  <si>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</si>
  <si>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</si>
  <si>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</si>
  <si>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</si>
  <si>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</si>
  <si>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</si>
  <si>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</si>
  <si>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</si>
  <si>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</si>
  <si>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</si>
  <si>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</si>
  <si>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</si>
  <si>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</si>
  <si>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</si>
  <si>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</si>
  <si>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</si>
  <si>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</si>
  <si>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</si>
  <si>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</si>
  <si>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</si>
  <si>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</si>
  <si>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</si>
  <si>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</si>
  <si>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</si>
  <si>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</si>
  <si>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</si>
  <si>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</si>
  <si>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</si>
  <si>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</si>
  <si>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</si>
  <si>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</si>
  <si>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</si>
  <si>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</si>
  <si>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</si>
  <si>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</si>
  <si>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</si>
  <si>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</si>
  <si>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</si>
  <si>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</si>
  <si>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</si>
  <si>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</si>
  <si>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</si>
  <si>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</si>
  <si>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</si>
  <si>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</si>
  <si>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</si>
  <si>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</si>
  <si>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</si>
  <si>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</si>
  <si>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</si>
  <si>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</si>
  <si>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</si>
  <si>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</si>
  <si>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</si>
  <si>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</si>
  <si>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</si>
  <si>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</si>
  <si>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</si>
  <si>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</si>
  <si>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</si>
  <si>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</si>
  <si>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</si>
  <si>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</si>
  <si>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</si>
  <si>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</si>
  <si>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</si>
  <si>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</si>
  <si>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</si>
  <si>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</si>
  <si>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</si>
  <si>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</si>
  <si>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</si>
  <si>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</si>
  <si>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</si>
  <si>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</si>
  <si>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</si>
  <si>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</si>
  <si>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</si>
  <si>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</si>
  <si>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</si>
  <si>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</si>
  <si>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</si>
  <si>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</si>
  <si>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</si>
  <si>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</si>
  <si>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</si>
  <si>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</si>
  <si>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</si>
  <si>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</si>
  <si>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</si>
  <si>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</si>
  <si>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</si>
  <si>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</si>
  <si>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</si>
  <si>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</si>
  <si>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</si>
  <si>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</si>
  <si>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</si>
  <si>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</si>
  <si>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</si>
  <si>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</si>
  <si>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</si>
  <si>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</si>
  <si>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</si>
  <si>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</si>
  <si>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</si>
  <si>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</si>
  <si>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</si>
  <si>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</si>
  <si>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</si>
  <si>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</si>
  <si>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</si>
  <si>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</si>
  <si>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</si>
  <si>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</si>
  <si>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</si>
  <si>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</si>
  <si>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</si>
  <si>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</si>
  <si>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</si>
  <si>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</si>
  <si>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</si>
  <si>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</si>
  <si>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</si>
  <si>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</si>
  <si>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</si>
  <si>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</si>
  <si>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</si>
  <si>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</si>
  <si>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</si>
  <si>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</si>
  <si>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</si>
  <si>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</si>
  <si>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</si>
  <si>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</si>
  <si>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</si>
  <si>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</si>
  <si>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</si>
  <si>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</si>
  <si>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</si>
  <si>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</si>
  <si>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</si>
  <si>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</si>
  <si>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</si>
  <si>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</si>
  <si>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</si>
  <si>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</si>
  <si>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</si>
  <si>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</si>
  <si>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</si>
  <si>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</si>
  <si>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</si>
  <si>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</si>
  <si>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</si>
  <si>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</si>
  <si>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</si>
  <si>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</si>
  <si>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</si>
  <si>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</si>
  <si>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</si>
  <si>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</si>
  <si>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</si>
  <si>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</si>
  <si>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</si>
  <si>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</si>
  <si>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</si>
  <si>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</si>
  <si>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</si>
  <si>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</si>
  <si>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</si>
  <si>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</si>
  <si>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</si>
  <si>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</si>
  <si>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</si>
  <si>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</si>
  <si>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</si>
  <si>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</si>
  <si>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</si>
  <si>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</si>
  <si>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</si>
  <si>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</si>
  <si>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</si>
  <si>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</si>
  <si>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</si>
  <si>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</si>
  <si>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</si>
  <si>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</si>
  <si>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</si>
  <si>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</si>
  <si>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</si>
  <si>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</si>
  <si>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</si>
  <si>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</si>
  <si>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</si>
  <si>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</si>
  <si>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</si>
  <si>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</si>
  <si>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</si>
  <si>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</si>
  <si>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</si>
  <si>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</si>
  <si>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</si>
  <si>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</si>
  <si>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</si>
  <si>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</si>
  <si>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</si>
  <si>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</si>
  <si>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</si>
  <si>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</si>
  <si>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</si>
  <si>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</si>
  <si>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</si>
  <si>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</si>
  <si>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</si>
  <si>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</si>
  <si>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</si>
  <si>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</si>
  <si>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</si>
  <si>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</si>
  <si>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</si>
  <si>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</si>
  <si>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</si>
  <si>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</si>
  <si>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</si>
  <si>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</si>
  <si>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</si>
  <si>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</si>
  <si>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</si>
  <si>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</si>
  <si>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</si>
  <si>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</si>
  <si>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</si>
  <si>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</si>
  <si>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</si>
  <si>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</si>
  <si>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</si>
  <si>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</si>
  <si>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</si>
  <si>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</si>
  <si>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</si>
  <si>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</si>
  <si>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</si>
  <si>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</si>
  <si>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</si>
  <si>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</si>
  <si>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</si>
  <si>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</si>
  <si>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</si>
  <si>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</si>
  <si>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</si>
  <si>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</si>
  <si>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</si>
  <si>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</si>
  <si>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</si>
  <si>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</si>
  <si>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</si>
  <si>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</si>
  <si>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</si>
  <si>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</si>
  <si>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</si>
  <si>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</si>
  <si>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</si>
  <si>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</si>
  <si>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</si>
  <si>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</si>
  <si>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</si>
  <si>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</si>
  <si>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</si>
  <si>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</si>
  <si>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</si>
  <si>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</si>
  <si>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</si>
  <si>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</si>
  <si>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</si>
  <si>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</si>
  <si>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</si>
  <si>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</si>
  <si>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</si>
  <si>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</si>
  <si>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</si>
  <si>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</si>
  <si>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</si>
  <si>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</si>
  <si>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</si>
  <si>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</si>
  <si>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</si>
  <si>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</si>
  <si>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</si>
  <si>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</si>
  <si>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</si>
  <si>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</si>
  <si>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</si>
  <si>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</si>
  <si>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</si>
  <si>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</si>
  <si>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</si>
  <si>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</si>
  <si>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</si>
  <si>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</si>
  <si>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</si>
  <si>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</si>
  <si>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</si>
  <si>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</si>
  <si>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</si>
  <si>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</si>
  <si>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</si>
  <si>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</si>
  <si>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</si>
  <si>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</si>
  <si>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</si>
  <si>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</si>
  <si>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</si>
  <si>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</si>
  <si>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</si>
  <si>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</si>
  <si>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</si>
  <si>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</si>
  <si>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</si>
  <si>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</si>
  <si>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</si>
  <si>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</si>
  <si>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</si>
  <si>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</si>
  <si>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</si>
  <si>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</si>
  <si>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</si>
  <si>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</si>
  <si>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</si>
  <si>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</si>
  <si>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</si>
  <si>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</si>
  <si>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</si>
  <si>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</si>
  <si>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</si>
  <si>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</si>
  <si>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</si>
  <si>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</si>
  <si>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</si>
  <si>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</si>
  <si>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</si>
  <si>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</si>
  <si>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</si>
  <si>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</si>
  <si>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</si>
  <si>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</si>
  <si>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</si>
  <si>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</si>
  <si>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</si>
  <si>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</si>
  <si>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</si>
  <si>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</si>
  <si>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</si>
  <si>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</si>
  <si>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</si>
  <si>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</si>
  <si>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</si>
  <si>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</si>
  <si>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</si>
  <si>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</si>
  <si>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</si>
  <si>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</si>
  <si>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</si>
  <si>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</si>
  <si>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</si>
  <si>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</si>
  <si>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</si>
  <si>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</si>
  <si>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</si>
  <si>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</si>
  <si>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</si>
  <si>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</si>
  <si>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</si>
  <si>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</si>
  <si>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</si>
  <si>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</si>
  <si>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</si>
  <si>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</si>
  <si>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</si>
  <si>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</si>
  <si>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</si>
  <si>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</si>
  <si>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</si>
  <si>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</si>
  <si>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</si>
  <si>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</si>
  <si>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</si>
  <si>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</si>
  <si>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</si>
  <si>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</si>
  <si>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</si>
  <si>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</si>
  <si>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</si>
  <si>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</si>
  <si>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</si>
  <si>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</si>
  <si>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</si>
  <si>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</si>
  <si>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</si>
  <si>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</si>
  <si>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</si>
  <si>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</si>
  <si>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</si>
  <si>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</si>
  <si>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</si>
  <si>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</si>
  <si>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</si>
  <si>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</si>
  <si>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</si>
  <si>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</si>
  <si>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</si>
  <si>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</si>
  <si>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</si>
  <si>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</si>
  <si>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</si>
  <si>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</si>
  <si>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</si>
  <si>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</si>
  <si>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</si>
  <si>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</si>
  <si>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</si>
  <si>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</si>
  <si>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</si>
  <si>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</si>
  <si>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</si>
  <si>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</si>
  <si>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</si>
  <si>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</si>
  <si>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</si>
  <si>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</si>
  <si>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</si>
  <si>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</si>
  <si>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</si>
  <si>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</si>
  <si>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</si>
  <si>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</si>
  <si>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</si>
  <si>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</si>
  <si>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</si>
  <si>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</si>
  <si>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</si>
  <si>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</si>
  <si>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</si>
  <si>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</si>
  <si>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</si>
  <si>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</si>
  <si>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</si>
  <si>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</si>
  <si>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</si>
  <si>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</si>
  <si>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</si>
  <si>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</si>
  <si>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</si>
  <si>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</si>
  <si>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</si>
  <si>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</si>
  <si>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</si>
  <si>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</si>
  <si>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</si>
  <si>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</si>
  <si>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</si>
  <si>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</si>
  <si>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</si>
  <si>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</si>
  <si>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</si>
  <si>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</si>
  <si>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</si>
  <si>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</si>
  <si>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</si>
  <si>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</si>
  <si>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</si>
  <si>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</si>
  <si>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</si>
  <si>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</si>
  <si>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</si>
  <si>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</si>
  <si>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</si>
  <si>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</si>
  <si>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</si>
  <si>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</si>
  <si>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</si>
  <si>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</si>
  <si>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</si>
  <si>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</si>
  <si>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</si>
  <si>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</si>
  <si>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</si>
  <si>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</si>
  <si>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</si>
  <si>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</si>
  <si>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</si>
  <si>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</si>
  <si>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</si>
  <si>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</si>
  <si>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</si>
  <si>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</si>
  <si>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</si>
  <si>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</si>
  <si>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</si>
  <si>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</si>
  <si>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</si>
  <si>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</si>
  <si>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</si>
  <si>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</si>
  <si>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</si>
  <si>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</si>
  <si>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</si>
  <si>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</si>
  <si>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</si>
  <si>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</si>
  <si>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</si>
  <si>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</si>
  <si>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</si>
  <si>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</si>
  <si>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</si>
  <si>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</si>
  <si>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</si>
  <si>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</si>
  <si>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</si>
  <si>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</si>
  <si>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</si>
  <si>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</si>
  <si>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</si>
  <si>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</si>
  <si>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</si>
  <si>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</si>
  <si>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</si>
  <si>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</si>
  <si>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</si>
  <si>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</si>
  <si>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</si>
  <si>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</si>
  <si>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</si>
  <si>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</si>
  <si>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</si>
  <si>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</si>
  <si>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</si>
  <si>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</si>
  <si>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</si>
  <si>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</si>
  <si>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</si>
  <si>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</si>
  <si>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</si>
  <si>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</si>
  <si>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</si>
  <si>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</si>
  <si>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</si>
  <si>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</si>
  <si>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</si>
  <si>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</si>
  <si>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</si>
  <si>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</si>
  <si>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</si>
  <si>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</si>
  <si>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</si>
  <si>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</si>
  <si>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</si>
  <si>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</si>
  <si>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</si>
  <si>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</si>
  <si>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</si>
  <si>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</si>
  <si>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</si>
  <si>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</si>
  <si>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</si>
  <si>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</si>
  <si>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</si>
  <si>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</si>
  <si>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</si>
  <si>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</si>
  <si>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</si>
  <si>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</si>
  <si>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</si>
  <si>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</si>
  <si>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</si>
  <si>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</si>
  <si>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</si>
  <si>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</si>
  <si>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</si>
  <si>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</si>
  <si>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</si>
  <si>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</si>
  <si>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</si>
  <si>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</si>
  <si>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</si>
  <si>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</si>
  <si>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</si>
  <si>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</si>
  <si>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</si>
  <si>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</si>
  <si>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</si>
  <si>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</si>
  <si>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</si>
  <si>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</si>
  <si>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</si>
  <si>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</si>
  <si>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</si>
  <si>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</si>
  <si>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</si>
  <si>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</si>
  <si>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</si>
  <si>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</si>
  <si>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</si>
  <si>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</si>
  <si>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</si>
  <si>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</si>
  <si>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</si>
  <si>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</si>
  <si>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</si>
  <si>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</si>
  <si>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</si>
  <si>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</si>
  <si>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</si>
  <si>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</si>
  <si>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</si>
  <si>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</si>
  <si>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</si>
  <si>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</si>
  <si>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</si>
  <si>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</si>
  <si>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</si>
  <si>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</si>
  <si>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</si>
  <si>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</si>
  <si>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</si>
  <si>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</si>
  <si>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</si>
  <si>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</si>
  <si>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</si>
  <si>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</si>
  <si>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</si>
  <si>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</si>
  <si>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</si>
  <si>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</si>
  <si>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</si>
  <si>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</si>
  <si>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</si>
  <si>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</si>
  <si>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</si>
  <si>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</si>
  <si>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</si>
  <si>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</si>
  <si>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</si>
  <si>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</si>
  <si>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</si>
  <si>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</si>
  <si>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</si>
  <si>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</si>
  <si>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</si>
  <si>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</si>
  <si>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</si>
  <si>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</si>
  <si>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</si>
  <si>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</si>
  <si>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</si>
  <si>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</si>
  <si>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</si>
  <si>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</si>
  <si>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</si>
  <si>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</si>
  <si>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</si>
  <si>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</si>
  <si>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</si>
  <si>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</si>
  <si>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</si>
  <si>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</si>
  <si>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</si>
  <si>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</si>
  <si>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</si>
  <si>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</si>
  <si>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</si>
  <si>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</si>
  <si>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</si>
  <si>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</si>
  <si>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</si>
  <si>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</si>
  <si>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</si>
  <si>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</si>
  <si>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</si>
  <si>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</si>
  <si>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</si>
  <si>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</si>
  <si>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</si>
  <si>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</si>
  <si>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</si>
  <si>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</si>
  <si>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</si>
  <si>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</si>
  <si>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</si>
  <si>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</si>
  <si>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</si>
  <si>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</si>
  <si>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</si>
  <si>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</si>
  <si>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</si>
  <si>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</si>
  <si>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</si>
  <si>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</si>
  <si>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</si>
  <si>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</si>
  <si>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</si>
  <si>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</si>
  <si>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</si>
  <si>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</si>
  <si>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</si>
  <si>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</si>
  <si>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</si>
  <si>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</si>
  <si>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</si>
  <si>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</si>
  <si>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</si>
  <si>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</si>
  <si>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</si>
  <si>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</si>
  <si>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</si>
  <si>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</si>
  <si>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</si>
  <si>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</si>
  <si>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</si>
  <si>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</si>
  <si>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</si>
  <si>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</si>
  <si>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</si>
  <si>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</si>
  <si>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</si>
  <si>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</si>
  <si>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</si>
  <si>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</si>
  <si>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</si>
  <si>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</si>
  <si>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</si>
  <si>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</si>
  <si>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</si>
  <si>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</si>
  <si>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</si>
  <si>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</si>
  <si>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</si>
  <si>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</si>
  <si>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</si>
  <si>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</si>
  <si>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</si>
  <si>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</si>
  <si>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</si>
  <si>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</si>
  <si>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</si>
  <si>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</si>
  <si>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</si>
  <si>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</si>
  <si>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</si>
  <si>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</si>
  <si>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</si>
  <si>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</si>
  <si>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</si>
  <si>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</si>
  <si>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</si>
  <si>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</si>
  <si>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</si>
  <si>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</si>
  <si>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</si>
  <si>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</si>
  <si>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</si>
  <si>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</si>
  <si>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</si>
  <si>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</si>
  <si>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</si>
  <si>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</si>
  <si>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</si>
  <si>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</si>
  <si>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</si>
  <si>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</si>
  <si>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</si>
  <si>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</si>
  <si>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</si>
  <si>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</si>
  <si>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</si>
  <si>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</si>
  <si>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</si>
  <si>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</si>
  <si>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</si>
  <si>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</si>
  <si>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</si>
  <si>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</si>
  <si>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</si>
  <si>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</si>
  <si>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</si>
  <si>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</si>
  <si>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</si>
  <si>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</si>
  <si>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</si>
  <si>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</si>
  <si>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</si>
  <si>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</si>
  <si>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</si>
  <si>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</si>
  <si>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</si>
  <si>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</si>
  <si>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</si>
  <si>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</si>
  <si>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</si>
  <si>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</si>
  <si>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</si>
  <si>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</si>
  <si>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</si>
  <si>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</si>
  <si>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</si>
  <si>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</si>
  <si>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</si>
  <si>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</si>
  <si>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</si>
  <si>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</si>
  <si>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</si>
  <si>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</si>
  <si>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</si>
  <si>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</si>
  <si>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</si>
  <si>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</si>
  <si>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</si>
  <si>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</si>
  <si>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</si>
  <si>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</si>
  <si>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</si>
  <si>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</si>
  <si>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</si>
  <si>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</si>
  <si>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</si>
  <si>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</si>
  <si>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</si>
  <si>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</si>
  <si>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</si>
  <si>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</si>
  <si>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</si>
  <si>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</si>
  <si>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</si>
  <si>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</si>
  <si>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</si>
  <si>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</si>
  <si>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</si>
  <si>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</si>
  <si>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</si>
  <si>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</si>
  <si>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</si>
  <si>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</si>
  <si>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</si>
  <si>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</si>
  <si>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</si>
  <si>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</si>
  <si>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</si>
  <si>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</si>
  <si>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</si>
  <si>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</si>
  <si>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</si>
  <si>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</si>
  <si>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</si>
  <si>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</si>
  <si>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</si>
  <si>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</si>
  <si>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</si>
  <si>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</si>
  <si>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</si>
  <si>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</si>
  <si>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</si>
  <si>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</si>
  <si>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</si>
  <si>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</si>
  <si>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</si>
  <si>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</si>
  <si>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</si>
  <si>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</si>
  <si>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</si>
  <si>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</si>
  <si>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</si>
  <si>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</si>
  <si>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</si>
  <si>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</si>
  <si>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</si>
  <si>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</si>
  <si>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</si>
  <si>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</si>
  <si>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</si>
  <si>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</si>
  <si>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</si>
  <si>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</si>
  <si>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</si>
  <si>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</si>
  <si>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</si>
  <si>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</si>
  <si>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</si>
  <si>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</si>
  <si>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</si>
  <si>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</si>
  <si>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</si>
  <si>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</si>
  <si>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</si>
  <si>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</si>
  <si>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</si>
  <si>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</si>
  <si>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</si>
  <si>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</si>
  <si>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</si>
  <si>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</si>
  <si>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</si>
  <si>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</si>
  <si>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</si>
  <si>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</si>
  <si>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</si>
  <si>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</si>
  <si>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</si>
  <si>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</si>
  <si>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</si>
  <si>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</si>
  <si>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</si>
  <si>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</si>
  <si>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</si>
  <si>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</si>
  <si>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</si>
  <si>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</si>
  <si>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</si>
  <si>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</si>
  <si>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</si>
  <si>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</si>
  <si>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</si>
  <si>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</si>
  <si>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</si>
  <si>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</si>
  <si>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</si>
  <si>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</si>
  <si>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</si>
  <si>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</si>
  <si>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</si>
  <si>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</si>
  <si>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</si>
  <si>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</si>
  <si>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</si>
  <si>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</si>
  <si>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</si>
  <si>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</si>
  <si>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</si>
  <si>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</si>
  <si>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</si>
  <si>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</si>
  <si>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</si>
  <si>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</si>
  <si>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</si>
  <si>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</si>
  <si>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</si>
  <si>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</si>
  <si>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</si>
  <si>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</si>
  <si>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</si>
  <si>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</si>
  <si>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</si>
  <si>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</si>
  <si>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</si>
  <si>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</si>
  <si>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</si>
  <si>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</si>
  <si>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</si>
  <si>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</si>
  <si>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</si>
  <si>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</si>
  <si>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</si>
  <si>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</si>
  <si>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</si>
  <si>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</si>
  <si>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</si>
  <si>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</si>
  <si>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</si>
  <si>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</si>
  <si>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</si>
  <si>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</si>
  <si>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</si>
  <si>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</si>
  <si>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</si>
  <si>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</si>
  <si>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</si>
  <si>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</si>
  <si>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</si>
  <si>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</si>
  <si>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</si>
  <si>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</si>
  <si>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</si>
  <si>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</si>
  <si>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</si>
  <si>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</si>
  <si>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</si>
  <si>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</si>
  <si>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</si>
  <si>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</si>
  <si>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</si>
  <si>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</si>
  <si>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</si>
  <si>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</si>
  <si>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</si>
  <si>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</si>
  <si>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</si>
  <si>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</si>
  <si>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</si>
  <si>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</si>
  <si>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</si>
  <si>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</si>
  <si>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</si>
  <si>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</si>
  <si>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</si>
  <si>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</si>
  <si>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</si>
  <si>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</si>
  <si>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</si>
  <si>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</si>
  <si>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</si>
  <si>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</si>
  <si>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</si>
  <si>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</si>
  <si>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</si>
  <si>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</si>
  <si>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</si>
  <si>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</si>
  <si>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</si>
  <si>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</si>
  <si>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</si>
  <si>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</si>
  <si>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</si>
  <si>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</si>
  <si>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</si>
  <si>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</si>
  <si>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</si>
  <si>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</si>
  <si>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</si>
  <si>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</si>
  <si>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</si>
  <si>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</si>
  <si>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</si>
  <si>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</si>
  <si>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</si>
  <si>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</si>
  <si>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</si>
  <si>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</si>
  <si>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</si>
  <si>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</si>
  <si>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</si>
  <si>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</si>
  <si>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</si>
  <si>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</si>
  <si>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</si>
  <si>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</si>
  <si>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</si>
  <si>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</si>
  <si>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</si>
  <si>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</si>
  <si>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</si>
  <si>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</si>
  <si>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</si>
  <si>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</si>
  <si>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</si>
  <si>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</si>
  <si>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</si>
  <si>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</si>
  <si>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</si>
  <si>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</si>
  <si>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</si>
  <si>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</si>
  <si>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</si>
  <si>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</si>
  <si>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</si>
  <si>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</si>
  <si>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</si>
  <si>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</si>
  <si>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</si>
  <si>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</si>
  <si>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</si>
  <si>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</si>
  <si>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</si>
  <si>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</si>
  <si>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</si>
  <si>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</si>
  <si>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</si>
  <si>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</si>
  <si>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</si>
  <si>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</si>
  <si>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</si>
  <si>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</si>
  <si>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</si>
  <si>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</si>
  <si>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</si>
  <si>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</si>
  <si>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</si>
  <si>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</si>
  <si>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</si>
  <si>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</si>
  <si>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</si>
  <si>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</si>
  <si>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</si>
  <si>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</si>
  <si>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</si>
  <si>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</si>
  <si>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</si>
  <si>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</si>
  <si>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</si>
  <si>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</si>
  <si>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</si>
  <si>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</si>
  <si>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</si>
  <si>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</si>
  <si>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</si>
  <si>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</si>
  <si>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</si>
  <si>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</si>
  <si>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</si>
  <si>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</si>
  <si>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</si>
  <si>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</si>
  <si>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</si>
  <si>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</si>
  <si>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</si>
  <si>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</si>
  <si>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</si>
  <si>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</si>
  <si>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</si>
  <si>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</si>
  <si>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</si>
  <si>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</si>
  <si>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</si>
  <si>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</si>
  <si>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</si>
  <si>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</si>
  <si>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</si>
  <si>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</si>
  <si>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</si>
  <si>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</si>
  <si>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</si>
  <si>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</si>
  <si>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</si>
  <si>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</si>
  <si>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</si>
  <si>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</si>
  <si>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</si>
  <si>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</si>
  <si>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</si>
  <si>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</si>
  <si>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</si>
  <si>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</si>
  <si>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</si>
  <si>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</si>
  <si>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</si>
  <si>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</si>
  <si>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</si>
  <si>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</si>
  <si>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</si>
  <si>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</si>
  <si>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</si>
  <si>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</si>
  <si>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</si>
  <si>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</si>
  <si>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</si>
  <si>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</si>
  <si>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</si>
  <si>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</si>
  <si>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</si>
  <si>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</si>
  <si>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</si>
  <si>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</si>
  <si>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</si>
  <si>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</si>
  <si>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</si>
  <si>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</si>
  <si>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</si>
  <si>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</si>
  <si>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</si>
  <si>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</si>
  <si>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</si>
  <si>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</si>
  <si>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</si>
  <si>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</si>
  <si>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</si>
  <si>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</si>
  <si>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</si>
  <si>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</si>
  <si>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</si>
  <si>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</si>
  <si>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</si>
  <si>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</si>
  <si>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</si>
  <si>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</si>
  <si>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</si>
  <si>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</si>
  <si>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</si>
  <si>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</si>
  <si>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</si>
  <si>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</si>
  <si>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</si>
  <si>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</si>
  <si>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</si>
  <si>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</si>
  <si>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</si>
  <si>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</si>
  <si>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</si>
  <si>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</si>
  <si>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</si>
  <si>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</si>
  <si>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</si>
  <si>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</si>
  <si>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</si>
  <si>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</si>
  <si>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</si>
  <si>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</si>
  <si>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</si>
  <si>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</si>
  <si>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</si>
  <si>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</si>
  <si>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</si>
  <si>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</si>
  <si>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</si>
  <si>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</si>
  <si>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</si>
  <si>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</si>
  <si>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</si>
  <si>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</si>
  <si>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</si>
  <si>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</si>
  <si>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</si>
  <si>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</si>
  <si>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</si>
  <si>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</si>
  <si>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</si>
  <si>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</si>
  <si>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</si>
  <si>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</si>
  <si>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</si>
  <si>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</si>
  <si>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</si>
  <si>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</si>
  <si>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</si>
  <si>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</si>
  <si>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</si>
  <si>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</si>
  <si>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</si>
  <si>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</si>
  <si>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</si>
  <si>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</si>
  <si>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</si>
  <si>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</si>
  <si>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</si>
  <si>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</si>
  <si>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</si>
  <si>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</si>
  <si>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</si>
  <si>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</si>
  <si>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</si>
  <si>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</si>
  <si>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</si>
  <si>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</si>
  <si>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</si>
  <si>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</si>
  <si>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</si>
  <si>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</si>
  <si>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</si>
  <si>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</si>
  <si>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</si>
  <si>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</si>
  <si>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</si>
  <si>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</si>
  <si>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</si>
  <si>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</si>
  <si>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</si>
  <si>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</si>
  <si>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</si>
  <si>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</si>
  <si>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</si>
  <si>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</si>
  <si>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</si>
  <si>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</si>
  <si>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</si>
  <si>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</si>
  <si>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</si>
  <si>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</si>
  <si>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</si>
  <si>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</si>
  <si>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</si>
  <si>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</si>
  <si>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</si>
  <si>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</si>
  <si>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</si>
  <si>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</si>
  <si>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</si>
  <si>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</si>
  <si>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</si>
  <si>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</si>
  <si>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</si>
  <si>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</si>
  <si>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</si>
  <si>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</si>
  <si>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</si>
  <si>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</si>
  <si>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</si>
  <si>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</si>
  <si>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</si>
  <si>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</si>
  <si>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</si>
  <si>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</si>
  <si>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</si>
  <si>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</si>
  <si>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</si>
  <si>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</si>
  <si>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</si>
  <si>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</si>
  <si>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</si>
  <si>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</si>
  <si>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</si>
  <si>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</si>
  <si>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</si>
  <si>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</si>
  <si>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</si>
  <si>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</si>
  <si>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</si>
  <si>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</si>
  <si>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</si>
  <si>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</si>
  <si>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</si>
  <si>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</si>
  <si>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</si>
  <si>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</si>
  <si>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</si>
  <si>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</si>
  <si>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</si>
  <si>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</si>
  <si>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</si>
  <si>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</si>
  <si>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</si>
  <si>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</si>
  <si>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</si>
  <si>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</si>
  <si>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</si>
  <si>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</si>
  <si>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</si>
  <si>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</si>
  <si>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</si>
  <si>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</si>
  <si>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</si>
  <si>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</si>
  <si>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</si>
  <si>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</si>
  <si>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</si>
  <si>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</si>
  <si>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</si>
  <si>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</si>
  <si>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</si>
  <si>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</si>
  <si>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</si>
  <si>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</si>
  <si>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</si>
  <si>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</si>
  <si>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</si>
  <si>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</si>
  <si>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</si>
  <si>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</si>
  <si>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</si>
  <si>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</si>
  <si>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</si>
  <si>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</si>
  <si>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</si>
  <si>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</si>
  <si>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</si>
  <si>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</si>
  <si>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</si>
  <si>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</si>
  <si>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</si>
  <si>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</si>
  <si>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</si>
  <si>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</si>
  <si>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</si>
  <si>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</si>
  <si>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</si>
  <si>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</si>
  <si>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</si>
  <si>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</si>
  <si>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</si>
  <si>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</si>
  <si>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</si>
  <si>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</si>
  <si>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</si>
  <si>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</si>
  <si>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</si>
  <si>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</si>
  <si>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</si>
  <si>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</si>
  <si>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</si>
  <si>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</si>
  <si>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</si>
  <si>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</si>
  <si>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</si>
  <si>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</si>
  <si>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</si>
  <si>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</si>
  <si>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</si>
  <si>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</si>
  <si>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</si>
  <si>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</si>
  <si>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</si>
  <si>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</si>
  <si>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</si>
  <si>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</si>
  <si>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</si>
  <si>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</si>
  <si>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</si>
  <si>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</si>
  <si>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</si>
  <si>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</si>
  <si>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</si>
  <si>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</si>
  <si>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</si>
  <si>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</si>
  <si>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</si>
  <si>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</si>
  <si>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</si>
  <si>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</si>
  <si>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</si>
  <si>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</si>
  <si>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</si>
  <si>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</si>
  <si>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</si>
  <si>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</si>
  <si>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</si>
  <si>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</si>
  <si>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</si>
  <si>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</si>
  <si>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</si>
  <si>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</si>
  <si>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</si>
  <si>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</si>
  <si>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</si>
  <si>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</si>
  <si>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</si>
  <si>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</si>
  <si>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</si>
  <si>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</si>
  <si>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</si>
  <si>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</si>
  <si>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</si>
  <si>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</si>
  <si>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</si>
  <si>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</si>
  <si>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</si>
  <si>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</si>
  <si>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</si>
  <si>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</si>
  <si>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</si>
  <si>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</si>
  <si>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</si>
  <si>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</si>
  <si>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</si>
  <si>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</si>
  <si>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</si>
  <si>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</si>
  <si>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</si>
  <si>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</si>
  <si>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</si>
  <si>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</si>
  <si>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</si>
  <si>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</si>
  <si>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</si>
  <si>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</si>
  <si>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</si>
  <si>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</si>
  <si>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</si>
  <si>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</si>
  <si>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</si>
  <si>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</si>
  <si>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</si>
  <si>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</si>
  <si>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</si>
  <si>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</si>
  <si>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</si>
  <si>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</si>
  <si>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</si>
  <si>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</si>
  <si>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</si>
  <si>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</si>
  <si>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</si>
  <si>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</si>
  <si>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</si>
  <si>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</si>
  <si>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</si>
  <si>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</si>
  <si>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</si>
  <si>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</si>
  <si>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</si>
  <si>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</si>
  <si>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</si>
  <si>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</si>
  <si>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</si>
  <si>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</si>
  <si>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</si>
  <si>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</si>
  <si>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</si>
  <si>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</si>
  <si>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</si>
  <si>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</si>
  <si>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</si>
  <si>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</si>
  <si>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</si>
  <si>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</si>
  <si>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</si>
  <si>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</si>
  <si>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</si>
  <si>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</si>
  <si>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</si>
  <si>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</si>
  <si>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</si>
  <si>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</si>
  <si>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</si>
  <si>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</si>
  <si>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</si>
  <si>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</si>
  <si>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</si>
  <si>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</si>
  <si>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</si>
  <si>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</si>
  <si>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</si>
  <si>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</si>
  <si>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</si>
  <si>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</si>
  <si>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</si>
  <si>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</si>
  <si>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</si>
  <si>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</si>
  <si>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</si>
  <si>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</si>
  <si>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</si>
  <si>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</si>
  <si>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</si>
  <si>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</si>
  <si>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</si>
  <si>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</si>
  <si>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</si>
  <si>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</si>
  <si>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</si>
  <si>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</si>
  <si>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</si>
  <si>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</si>
  <si>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</si>
  <si>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</si>
  <si>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</si>
  <si>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</si>
  <si>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</si>
  <si>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</si>
  <si>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</si>
  <si>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</si>
  <si>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</si>
  <si>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</si>
  <si>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</si>
  <si>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</si>
  <si>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</si>
  <si>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</si>
  <si>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</si>
  <si>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</si>
  <si>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</si>
  <si>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</si>
  <si>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</si>
  <si>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</si>
  <si>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</si>
  <si>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</si>
  <si>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</si>
  <si>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</si>
  <si>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</si>
  <si>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</si>
  <si>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</si>
  <si>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</si>
  <si>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</si>
  <si>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</si>
  <si>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</si>
  <si>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</si>
  <si>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</si>
  <si>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</si>
  <si>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</si>
  <si>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</si>
  <si>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</si>
  <si>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</si>
  <si>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</si>
  <si>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</si>
  <si>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</si>
  <si>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</si>
  <si>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</si>
  <si>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</si>
  <si>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</si>
  <si>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</si>
  <si>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</si>
  <si>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</si>
  <si>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</si>
  <si>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</si>
  <si>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</si>
  <si>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</si>
  <si>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</si>
  <si>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</si>
  <si>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</si>
  <si>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</si>
  <si>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</si>
  <si>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</si>
  <si>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</si>
  <si>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</si>
  <si>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</si>
  <si>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</si>
  <si>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</si>
  <si>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</si>
  <si>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</si>
  <si>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</si>
  <si>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</si>
  <si>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</si>
  <si>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</si>
  <si>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</si>
  <si>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</si>
  <si>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</si>
  <si>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</si>
  <si>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</si>
  <si>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</si>
  <si>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</si>
  <si>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</si>
  <si>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</si>
  <si>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</si>
  <si>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</si>
  <si>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</si>
  <si>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</si>
  <si>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</si>
  <si>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</si>
  <si>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</si>
  <si>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</si>
  <si>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</si>
  <si>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</si>
  <si>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</si>
  <si>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</si>
  <si>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</si>
  <si>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</si>
  <si>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</si>
  <si>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</si>
  <si>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</si>
  <si>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</si>
  <si>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</si>
  <si>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</si>
  <si>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</si>
  <si>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</si>
  <si>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</si>
  <si>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</si>
  <si>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</si>
  <si>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</si>
  <si>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</si>
  <si>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</si>
  <si>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</si>
  <si>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</si>
  <si>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</si>
  <si>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</si>
  <si>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</si>
  <si>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</si>
  <si>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</si>
  <si>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</si>
  <si>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</si>
  <si>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</si>
  <si>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</si>
  <si>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</si>
  <si>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</si>
  <si>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</si>
  <si>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</si>
  <si>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</si>
  <si>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</si>
  <si>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</si>
  <si>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</si>
  <si>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</si>
  <si>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</si>
  <si>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</si>
  <si>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</si>
  <si>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</si>
  <si>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</si>
  <si>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</si>
  <si>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</si>
  <si>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</si>
  <si>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</si>
  <si>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</si>
  <si>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</si>
  <si>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</si>
  <si>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</si>
  <si>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</si>
  <si>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</si>
  <si>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</si>
  <si>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</si>
  <si>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</si>
  <si>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</si>
  <si>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</si>
  <si>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</si>
  <si>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</si>
  <si>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</si>
  <si>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</si>
  <si>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</si>
  <si>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</si>
  <si>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</si>
  <si>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</si>
  <si>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</si>
  <si>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</si>
  <si>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</si>
  <si>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</si>
  <si>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</si>
  <si>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</si>
  <si>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</si>
  <si>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</si>
  <si>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</si>
  <si>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</si>
  <si>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</si>
  <si>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</si>
  <si>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</si>
  <si>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</si>
  <si>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</si>
  <si>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</si>
  <si>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</si>
  <si>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</si>
  <si>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</si>
  <si>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</si>
  <si>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</si>
  <si>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</si>
  <si>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</si>
  <si>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</si>
  <si>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</si>
  <si>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</si>
  <si>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</si>
  <si>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</si>
  <si>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</si>
  <si>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</si>
  <si>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</si>
  <si>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</si>
  <si>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</si>
  <si>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</si>
  <si>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</si>
  <si>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</si>
  <si>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</si>
  <si>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</si>
  <si>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</si>
  <si>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</si>
  <si>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</si>
  <si>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</si>
  <si>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</si>
  <si>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</si>
  <si>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</si>
  <si>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</si>
  <si>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</si>
  <si>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</si>
  <si>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</si>
  <si>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</si>
  <si>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</si>
  <si>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</si>
  <si>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</si>
  <si>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</si>
  <si>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</si>
  <si>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</si>
  <si>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</si>
  <si>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</si>
  <si>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</si>
  <si>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</si>
  <si>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</si>
  <si>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</si>
  <si>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</si>
  <si>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</si>
  <si>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</si>
  <si>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</si>
  <si>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</si>
  <si>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</si>
  <si>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</si>
  <si>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</si>
  <si>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</si>
  <si>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</si>
  <si>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</si>
  <si>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</si>
  <si>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</si>
  <si>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</si>
  <si>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</si>
  <si>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</si>
  <si>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</si>
  <si>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</si>
  <si>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</si>
  <si>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</si>
  <si>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</si>
  <si>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</si>
  <si>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</si>
  <si>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</si>
  <si>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</si>
  <si>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</si>
  <si>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</si>
  <si>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</si>
  <si>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</si>
  <si>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</si>
  <si>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</si>
  <si>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</si>
  <si>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</si>
  <si>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</si>
  <si>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</si>
  <si>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</si>
  <si>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</si>
  <si>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</si>
  <si>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</si>
  <si>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</si>
  <si>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</si>
  <si>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</si>
  <si>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</si>
  <si>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</si>
  <si>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</si>
  <si>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</si>
  <si>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</si>
  <si>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</si>
  <si>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</si>
  <si>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</si>
  <si>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</si>
  <si>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</si>
  <si>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</si>
  <si>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</si>
  <si>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</si>
  <si>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</si>
  <si>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</si>
  <si>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</si>
  <si>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</si>
  <si>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</si>
  <si>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</si>
  <si>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</si>
  <si>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</si>
  <si>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</si>
  <si>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</si>
  <si>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</si>
  <si>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</si>
  <si>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</si>
  <si>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</si>
  <si>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</si>
  <si>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</si>
  <si>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</si>
  <si>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</si>
  <si>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</si>
  <si>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</si>
  <si>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</si>
  <si>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</si>
  <si>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</si>
  <si>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</si>
  <si>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</si>
  <si>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</si>
  <si>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</si>
  <si>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</si>
  <si>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</si>
  <si>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</si>
  <si>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</si>
  <si>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</si>
  <si>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</si>
  <si>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</si>
  <si>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</si>
  <si>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</si>
  <si>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</si>
  <si>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</si>
  <si>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</si>
  <si>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</si>
  <si>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</si>
  <si>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</si>
  <si>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</si>
  <si>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</si>
  <si>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</si>
  <si>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</si>
  <si>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</si>
  <si>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</si>
  <si>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</si>
  <si>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</si>
  <si>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</si>
  <si>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</si>
  <si>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</si>
  <si>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</si>
  <si>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</si>
  <si>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</si>
  <si>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</si>
  <si>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</si>
  <si>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</si>
  <si>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</si>
  <si>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</si>
  <si>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</si>
  <si>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</si>
  <si>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</si>
  <si>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</si>
  <si>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</si>
  <si>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</si>
  <si>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</si>
  <si>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</si>
  <si>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</si>
  <si>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</si>
  <si>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</si>
  <si>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</si>
  <si>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</si>
  <si>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</si>
  <si>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</si>
  <si>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</si>
  <si>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</si>
  <si>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</si>
  <si>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</si>
  <si>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</si>
  <si>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</si>
  <si>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</si>
  <si>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</si>
  <si>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</si>
  <si>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</si>
  <si>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</si>
  <si>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</si>
  <si>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</si>
  <si>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</si>
  <si>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</si>
  <si>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</si>
  <si>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</si>
  <si>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</si>
  <si>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</si>
  <si>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</si>
  <si>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</si>
  <si>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</si>
  <si>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</si>
  <si>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</si>
  <si>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</si>
  <si>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</si>
  <si>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</si>
  <si>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</si>
  <si>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</si>
  <si>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</si>
  <si>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</si>
  <si>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</si>
  <si>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</si>
  <si>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</si>
  <si>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</si>
  <si>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</si>
  <si>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</si>
  <si>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</si>
  <si>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</si>
  <si>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</si>
  <si>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</si>
  <si>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</si>
  <si>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</si>
  <si>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</si>
  <si>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</si>
  <si>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</si>
  <si>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</si>
  <si>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</si>
  <si>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</si>
  <si>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</si>
  <si>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</si>
  <si>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</si>
  <si>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</si>
  <si>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</si>
  <si>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</si>
  <si>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</si>
  <si>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</si>
  <si>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</si>
  <si>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</si>
  <si>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</si>
  <si>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</si>
  <si>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</si>
  <si>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</si>
  <si>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</si>
  <si>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</si>
  <si>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</si>
  <si>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</si>
  <si>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</si>
  <si>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</si>
  <si>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</si>
  <si>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</si>
  <si>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</si>
  <si>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</si>
  <si>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</si>
  <si>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</si>
  <si>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</si>
  <si>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</si>
  <si>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</si>
  <si>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</si>
  <si>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</si>
  <si>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</si>
  <si>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</si>
  <si>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</si>
  <si>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</si>
  <si>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</si>
  <si>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</si>
  <si>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</si>
  <si>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</si>
  <si>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</si>
  <si>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</si>
  <si>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</si>
  <si>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</si>
  <si>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</si>
  <si>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</si>
  <si>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</si>
  <si>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</si>
  <si>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</si>
  <si>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</si>
  <si>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</si>
  <si>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</si>
  <si>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</si>
  <si>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</si>
  <si>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</si>
  <si>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</si>
  <si>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</si>
  <si>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</si>
  <si>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</si>
  <si>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</si>
  <si>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</si>
  <si>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</si>
  <si>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</si>
  <si>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</si>
  <si>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</si>
  <si>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</si>
  <si>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</si>
  <si>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</si>
  <si>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</si>
  <si>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</si>
  <si>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</si>
  <si>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</si>
  <si>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</si>
  <si>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</si>
  <si>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</si>
  <si>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</si>
  <si>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</si>
  <si>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</si>
  <si>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</si>
  <si>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</si>
  <si>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</si>
  <si>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</si>
  <si>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</si>
  <si>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</si>
  <si>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</si>
  <si>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</si>
  <si>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</si>
  <si>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</si>
  <si>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</si>
  <si>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</si>
  <si>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</si>
  <si>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</si>
  <si>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</si>
  <si>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</si>
  <si>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</si>
  <si>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</si>
  <si>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</si>
  <si>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</si>
  <si>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</si>
  <si>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</si>
  <si>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</si>
  <si>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</si>
  <si>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</si>
  <si>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</si>
  <si>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</si>
  <si>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</si>
  <si>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</si>
  <si>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</si>
  <si>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</si>
  <si>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</si>
  <si>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</si>
  <si>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</si>
  <si>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</si>
  <si>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</si>
  <si>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</si>
  <si>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</si>
  <si>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</si>
  <si>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</si>
  <si>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</si>
  <si>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</si>
  <si>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</si>
  <si>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</si>
  <si>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</si>
  <si>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</si>
  <si>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</si>
  <si>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</si>
  <si>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</si>
  <si>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</si>
  <si>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</si>
  <si>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</si>
  <si>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</si>
  <si>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</si>
  <si>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</si>
  <si>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</si>
  <si>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</si>
  <si>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</si>
  <si>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</si>
  <si>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</si>
  <si>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</si>
  <si>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</si>
  <si>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</si>
  <si>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</si>
  <si>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</si>
  <si>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</si>
  <si>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</si>
  <si>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</si>
  <si>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</si>
  <si>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</si>
  <si>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</si>
  <si>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</si>
  <si>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</si>
  <si>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</si>
  <si>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</si>
  <si>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</si>
  <si>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</si>
  <si>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</si>
  <si>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</si>
  <si>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</si>
  <si>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</si>
  <si>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</si>
  <si>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</si>
  <si>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</si>
  <si>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</si>
  <si>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</si>
  <si>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</si>
  <si>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</si>
  <si>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</si>
  <si>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</si>
  <si>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</si>
  <si>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</si>
  <si>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</si>
  <si>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</si>
  <si>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</si>
  <si>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</si>
  <si>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</si>
  <si>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</si>
  <si>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</si>
  <si>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</si>
  <si>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</si>
  <si>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</si>
  <si>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</si>
  <si>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</si>
  <si>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</si>
  <si>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</si>
  <si>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</si>
  <si>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</si>
  <si>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</si>
  <si>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</si>
  <si>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</si>
  <si>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</si>
  <si>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</si>
  <si>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</si>
  <si>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</si>
  <si>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</si>
  <si>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</si>
  <si>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</si>
  <si>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</si>
  <si>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</si>
  <si>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</si>
  <si>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</si>
  <si>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</si>
  <si>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</si>
  <si>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</si>
  <si>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</si>
  <si>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</si>
  <si>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</si>
  <si>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</si>
  <si>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</si>
  <si>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</si>
  <si>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</si>
  <si>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</si>
  <si>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</si>
  <si>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</si>
  <si>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</si>
  <si>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</si>
  <si>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</si>
  <si>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</si>
  <si>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</si>
  <si>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</si>
  <si>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</si>
  <si>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</si>
  <si>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</si>
  <si>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</si>
  <si>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</si>
  <si>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</si>
  <si>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</si>
  <si>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</si>
  <si>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</si>
  <si>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</si>
  <si>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</si>
  <si>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</si>
  <si>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</si>
  <si>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</si>
  <si>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</si>
  <si>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</si>
  <si>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</si>
  <si>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</si>
  <si>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</si>
  <si>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</si>
  <si>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</si>
  <si>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</si>
  <si>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</si>
  <si>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</si>
  <si>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</si>
  <si>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</si>
  <si>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</si>
  <si>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</si>
  <si>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</si>
  <si>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</si>
  <si>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</si>
  <si>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</si>
  <si>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</si>
  <si>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</si>
  <si>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</si>
  <si>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</si>
  <si>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</si>
  <si>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</si>
  <si>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</si>
  <si>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</si>
  <si>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</si>
  <si>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</si>
  <si>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</si>
  <si>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</si>
  <si>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</si>
  <si>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</si>
  <si>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</si>
  <si>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</si>
  <si>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</si>
  <si>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</si>
  <si>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</si>
  <si>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</si>
  <si>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</si>
  <si>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</si>
  <si>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</si>
  <si>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</si>
  <si>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</si>
  <si>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</si>
  <si>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</si>
  <si>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</si>
  <si>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</si>
  <si>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</si>
  <si>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</si>
  <si>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</si>
  <si>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</si>
  <si>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</si>
  <si>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</si>
  <si>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</si>
  <si>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</si>
  <si>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</si>
  <si>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</si>
  <si>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</si>
  <si>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</si>
  <si>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</si>
  <si>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</si>
  <si>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</si>
  <si>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</si>
  <si>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</si>
  <si>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</si>
  <si>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</si>
  <si>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</si>
  <si>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</si>
  <si>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</si>
  <si>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</si>
  <si>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</si>
  <si>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</si>
  <si>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</si>
  <si>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</si>
  <si>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</si>
  <si>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</si>
  <si>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</si>
  <si>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</si>
  <si>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</si>
  <si>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</si>
  <si>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</si>
  <si>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</si>
  <si>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</si>
  <si>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</si>
  <si>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</si>
  <si>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</si>
  <si>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</si>
  <si>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</si>
  <si>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</si>
  <si>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</si>
  <si>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</si>
  <si>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</si>
  <si>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</si>
  <si>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</si>
  <si>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</si>
  <si>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</si>
  <si>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</si>
  <si>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</si>
  <si>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</si>
  <si>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</si>
  <si>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</si>
  <si>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</si>
  <si>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</si>
  <si>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</si>
  <si>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</si>
  <si>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</si>
  <si>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</si>
  <si>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</si>
  <si>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</si>
  <si>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</si>
  <si>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</si>
  <si>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</si>
  <si>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</si>
  <si>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</si>
  <si>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</si>
  <si>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</si>
  <si>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</si>
  <si>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</si>
  <si>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</si>
  <si>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</si>
  <si>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</si>
  <si>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</si>
  <si>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</si>
  <si>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</si>
  <si>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</si>
  <si>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</si>
  <si>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</si>
  <si>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</si>
  <si>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</si>
  <si>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</si>
  <si>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</si>
  <si>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</si>
  <si>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</si>
  <si>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</si>
  <si>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</si>
  <si>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</si>
  <si>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</si>
  <si>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</si>
  <si>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</si>
  <si>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</si>
  <si>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</si>
  <si>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</si>
  <si>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</si>
  <si>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</si>
  <si>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</si>
  <si>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</si>
  <si>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</si>
  <si>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</si>
  <si>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</si>
  <si>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</si>
  <si>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</si>
  <si>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</si>
  <si>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</si>
  <si>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</si>
  <si>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</si>
  <si>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</si>
  <si>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</si>
  <si>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</si>
  <si>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</si>
  <si>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</si>
  <si>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</si>
  <si>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</si>
  <si>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</si>
  <si>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</si>
  <si>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</si>
  <si>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</si>
  <si>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</si>
  <si>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</si>
  <si>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</si>
  <si>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</si>
  <si>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</si>
  <si>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</si>
  <si>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</si>
  <si>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</si>
  <si>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</si>
  <si>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</si>
  <si>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</si>
  <si>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</si>
  <si>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</si>
  <si>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</si>
  <si>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</si>
  <si>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</si>
  <si>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</si>
  <si>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</si>
  <si>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</si>
  <si>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</si>
  <si>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</si>
  <si>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</si>
  <si>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</si>
  <si>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</si>
  <si>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</si>
  <si>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</si>
  <si>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</si>
  <si>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</si>
  <si>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</si>
  <si>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</si>
  <si>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</si>
  <si>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</si>
  <si>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</si>
  <si>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</si>
  <si>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</si>
  <si>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</si>
  <si>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</si>
  <si>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</si>
  <si>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</si>
  <si>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</si>
  <si>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</si>
  <si>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</si>
  <si>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</si>
  <si>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</si>
  <si>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</si>
  <si>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</si>
  <si>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</si>
  <si>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</si>
  <si>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</si>
  <si>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</si>
  <si>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</si>
  <si>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</si>
  <si>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</si>
  <si>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</si>
  <si>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</si>
  <si>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</si>
  <si>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</si>
  <si>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</si>
  <si>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</si>
  <si>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</si>
  <si>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</si>
  <si>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</si>
  <si>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</si>
  <si>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</si>
  <si>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</si>
  <si>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</si>
  <si>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</si>
  <si>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</si>
  <si>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</si>
  <si>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</si>
  <si>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</si>
  <si>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</si>
  <si>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</si>
  <si>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</si>
  <si>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</si>
  <si>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</si>
  <si>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</si>
  <si>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</si>
  <si>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</si>
  <si>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</si>
  <si>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</si>
  <si>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</si>
  <si>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</si>
  <si>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</si>
  <si>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</si>
  <si>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</si>
  <si>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</si>
  <si>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</si>
  <si>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</si>
  <si>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</si>
  <si>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</si>
  <si>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</si>
  <si>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</si>
  <si>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</si>
  <si>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</si>
  <si>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</si>
  <si>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</si>
  <si>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</si>
  <si>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</si>
  <si>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</si>
  <si>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</si>
  <si>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</si>
  <si>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</si>
  <si>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</si>
  <si>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</si>
  <si>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</si>
  <si>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</si>
  <si>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</si>
  <si>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</si>
  <si>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</si>
  <si>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</si>
  <si>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</si>
  <si>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</si>
  <si>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</si>
  <si>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</si>
  <si>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</si>
  <si>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</si>
  <si>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</si>
  <si>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</si>
  <si>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</si>
  <si>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</si>
  <si>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</si>
  <si>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</si>
  <si>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</si>
  <si>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</si>
  <si>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</si>
  <si>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</si>
  <si>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</si>
  <si>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</si>
  <si>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</si>
  <si>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</si>
  <si>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</si>
  <si>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</si>
  <si>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</si>
  <si>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</si>
  <si>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</si>
  <si>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</si>
  <si>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</si>
  <si>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</si>
  <si>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</si>
  <si>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</si>
  <si>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</si>
  <si>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</si>
  <si>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</si>
  <si>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</si>
  <si>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</si>
  <si>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</si>
  <si>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</si>
  <si>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</si>
  <si>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</si>
  <si>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</si>
  <si>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</si>
  <si>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</si>
  <si>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</si>
  <si>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</si>
  <si>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</si>
  <si>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</si>
  <si>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</si>
  <si>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</si>
  <si>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</si>
  <si>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</si>
  <si>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</si>
  <si>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</si>
  <si>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</si>
  <si>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</si>
  <si>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</si>
  <si>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</si>
  <si>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</si>
  <si>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</si>
  <si>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</si>
  <si>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</si>
  <si>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</si>
  <si>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</si>
  <si>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</si>
  <si>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</si>
  <si>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</si>
  <si>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</si>
  <si>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</si>
  <si>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</si>
  <si>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</si>
  <si>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</si>
  <si>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</si>
  <si>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</si>
  <si>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</si>
  <si>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</si>
  <si>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</si>
  <si>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</si>
  <si>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</si>
  <si>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</si>
  <si>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</si>
  <si>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</si>
  <si>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</si>
  <si>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</si>
  <si>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</si>
  <si>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</si>
  <si>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</si>
  <si>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</si>
  <si>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</si>
  <si>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</si>
  <si>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</si>
  <si>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</si>
  <si>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</si>
  <si>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</si>
  <si>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</si>
  <si>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</si>
  <si>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</si>
  <si>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</si>
  <si>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</si>
  <si>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</si>
  <si>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</si>
  <si>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</si>
  <si>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</si>
  <si>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</si>
  <si>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</si>
  <si>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</si>
  <si>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</si>
  <si>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</si>
  <si>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</si>
  <si>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</si>
  <si>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</si>
  <si>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</si>
  <si>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</si>
  <si>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</si>
  <si>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</si>
  <si>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</si>
  <si>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</si>
  <si>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</si>
  <si>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</si>
  <si>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</si>
  <si>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</si>
  <si>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</si>
  <si>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</si>
  <si>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</si>
  <si>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</si>
  <si>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</si>
  <si>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</si>
  <si>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</si>
  <si>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</si>
  <si>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</si>
  <si>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</si>
  <si>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</si>
  <si>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</si>
  <si>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</si>
  <si>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</si>
  <si>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</si>
  <si>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</si>
  <si>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</si>
  <si>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</si>
  <si>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</si>
  <si>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</si>
  <si>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</si>
  <si>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</si>
  <si>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</si>
  <si>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</si>
  <si>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</si>
  <si>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</si>
  <si>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</si>
  <si>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</si>
  <si>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</si>
  <si>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</si>
  <si>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</si>
  <si>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</si>
  <si>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</si>
  <si>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</si>
  <si>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</si>
  <si>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</si>
  <si>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</si>
  <si>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</si>
  <si>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</si>
  <si>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</si>
  <si>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</si>
  <si>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</si>
  <si>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</si>
  <si>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</si>
  <si>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</si>
  <si>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</si>
  <si>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</si>
  <si>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</si>
  <si>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</si>
  <si>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</si>
  <si>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</si>
  <si>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</si>
  <si>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</si>
  <si>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</si>
  <si>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</si>
  <si>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</si>
  <si>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</si>
  <si>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</si>
  <si>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</si>
  <si>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</si>
  <si>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</si>
  <si>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</si>
  <si>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</si>
  <si>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</si>
  <si>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</si>
  <si>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</si>
  <si>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</si>
  <si>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</si>
  <si>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</si>
  <si>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</si>
  <si>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</si>
  <si>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</si>
  <si>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</si>
  <si>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</si>
  <si>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</si>
  <si>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</si>
  <si>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</si>
  <si>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</si>
  <si>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</si>
  <si>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</si>
  <si>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</si>
  <si>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</si>
  <si>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</si>
  <si>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</si>
  <si>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</si>
  <si>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</si>
  <si>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</si>
  <si>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</si>
  <si>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</si>
  <si>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</si>
  <si>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</si>
  <si>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</si>
  <si>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</si>
  <si>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</si>
  <si>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</si>
  <si>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</si>
  <si>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</si>
  <si>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</si>
  <si>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</si>
  <si>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</si>
  <si>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</si>
  <si>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</si>
  <si>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</si>
  <si>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</si>
  <si>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</si>
  <si>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</si>
  <si>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</si>
  <si>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</si>
  <si>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</si>
  <si>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</si>
  <si>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</si>
  <si>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</si>
  <si>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</si>
  <si>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</si>
  <si>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</si>
  <si>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</si>
  <si>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</si>
  <si>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</si>
  <si>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</si>
  <si>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</si>
  <si>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</si>
  <si>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</si>
  <si>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</si>
  <si>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</si>
  <si>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</si>
  <si>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</si>
  <si>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</si>
  <si>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</si>
  <si>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</si>
  <si>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</si>
  <si>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</si>
  <si>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</si>
  <si>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</si>
  <si>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</si>
  <si>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</si>
  <si>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</si>
  <si>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</si>
  <si>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</si>
  <si>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</si>
  <si>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</si>
  <si>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</si>
  <si>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</si>
  <si>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</si>
  <si>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</si>
  <si>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</si>
  <si>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</si>
  <si>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</si>
  <si>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</si>
  <si>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</si>
  <si>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</si>
  <si>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</si>
  <si>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</si>
  <si>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</si>
  <si>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</si>
  <si>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</si>
  <si>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</si>
  <si>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</si>
  <si>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</si>
  <si>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</si>
  <si>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</si>
  <si>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</si>
  <si>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</si>
  <si>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</si>
  <si>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</si>
  <si>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</si>
  <si>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</si>
  <si>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</si>
  <si>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</si>
  <si>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</si>
  <si>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</si>
  <si>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</si>
  <si>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</si>
  <si>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</si>
  <si>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</si>
  <si>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</si>
  <si>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</si>
  <si>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</si>
  <si>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</si>
  <si>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</si>
  <si>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</si>
  <si>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</si>
  <si>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</si>
  <si>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</si>
  <si>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</si>
  <si>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</si>
  <si>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</si>
  <si>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</si>
  <si>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</si>
  <si>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</si>
  <si>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</si>
  <si>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</si>
  <si>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</si>
  <si>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</si>
  <si>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</si>
  <si>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</si>
  <si>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</si>
  <si>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</si>
  <si>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</si>
  <si>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</si>
  <si>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</si>
  <si>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</si>
  <si>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</si>
  <si>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</si>
  <si>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</si>
  <si>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</si>
  <si>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</si>
  <si>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</si>
  <si>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</si>
  <si>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</si>
  <si>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</si>
  <si>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</si>
  <si>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</si>
  <si>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</si>
  <si>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</si>
  <si>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</si>
  <si>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</si>
  <si>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</si>
  <si>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</si>
  <si>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</si>
  <si>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</si>
  <si>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</si>
  <si>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</si>
  <si>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</si>
  <si>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</si>
  <si>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</si>
  <si>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</si>
  <si>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</si>
  <si>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</si>
  <si>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</si>
  <si>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</si>
  <si>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</si>
  <si>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</si>
  <si>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</si>
  <si>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</si>
  <si>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</si>
  <si>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</si>
  <si>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</si>
  <si>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</si>
  <si>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</si>
  <si>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</si>
  <si>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</si>
  <si>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</si>
  <si>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</si>
  <si>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</si>
  <si>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</si>
  <si>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</si>
  <si>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</si>
  <si>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</si>
  <si>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</si>
  <si>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</si>
  <si>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</si>
  <si>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</si>
  <si>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</si>
  <si>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</si>
  <si>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</si>
  <si>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</si>
  <si>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</si>
  <si>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</si>
  <si>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</si>
  <si>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</si>
  <si>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</si>
  <si>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</si>
  <si>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</si>
  <si>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</si>
  <si>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</si>
  <si>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</si>
  <si>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</si>
  <si>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</si>
  <si>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</si>
  <si>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</si>
  <si>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</si>
  <si>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</si>
  <si>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</si>
  <si>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</si>
  <si>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</si>
  <si>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</si>
  <si>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</si>
  <si>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</si>
  <si>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</si>
  <si>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</si>
  <si>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</si>
  <si>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</si>
  <si>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</si>
  <si>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</si>
  <si>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</si>
  <si>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</si>
  <si>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</si>
  <si>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</si>
  <si>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</si>
  <si>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</si>
  <si>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</si>
  <si>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</si>
  <si>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</si>
  <si>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</si>
  <si>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</si>
  <si>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</si>
  <si>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</si>
  <si>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</si>
  <si>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</si>
  <si>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</si>
  <si>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</si>
  <si>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</si>
  <si>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</si>
  <si>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</si>
  <si>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</si>
  <si>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</si>
  <si>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</si>
  <si>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</si>
  <si>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</si>
  <si>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</si>
  <si>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</si>
  <si>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</si>
  <si>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</si>
  <si>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</si>
  <si>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</si>
  <si>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</si>
  <si>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</si>
  <si>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</si>
  <si>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</si>
  <si>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</si>
  <si>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</si>
  <si>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</si>
  <si>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</si>
  <si>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</si>
  <si>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</si>
  <si>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</si>
  <si>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</si>
  <si>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</si>
  <si>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</si>
  <si>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</si>
  <si>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</si>
  <si>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</si>
  <si>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</si>
  <si>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</si>
  <si>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</si>
  <si>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</si>
  <si>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</si>
  <si>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</si>
  <si>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</si>
  <si>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</si>
  <si>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</si>
  <si>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</si>
  <si>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</si>
  <si>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</si>
  <si>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</si>
  <si>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</si>
  <si>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</si>
  <si>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</si>
  <si>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</si>
  <si>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</si>
  <si>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</si>
  <si>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</si>
  <si>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</si>
  <si>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</si>
  <si>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</si>
  <si>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</si>
  <si>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</si>
  <si>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</si>
  <si>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</si>
  <si>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</si>
  <si>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</si>
  <si>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</si>
  <si>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</si>
  <si>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</si>
  <si>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</si>
  <si>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</si>
  <si>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</si>
  <si>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</si>
  <si>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</si>
  <si>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</si>
  <si>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</si>
  <si>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</si>
  <si>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</si>
  <si>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</si>
  <si>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</si>
  <si>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</si>
  <si>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</si>
  <si>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</si>
  <si>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</si>
  <si>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</si>
  <si>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</si>
  <si>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</si>
  <si>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</si>
  <si>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</si>
  <si>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</si>
  <si>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</si>
  <si>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</si>
  <si>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</si>
  <si>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</si>
  <si>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</si>
  <si>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</si>
  <si>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</si>
  <si>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</si>
  <si>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</si>
  <si>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</si>
  <si>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</si>
  <si>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</si>
  <si>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</si>
  <si>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</si>
  <si>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</si>
  <si>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</si>
  <si>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</si>
  <si>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</si>
  <si>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</si>
  <si>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</si>
  <si>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</si>
  <si>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</si>
  <si>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</si>
  <si>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</si>
  <si>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</si>
  <si>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</si>
  <si>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</si>
  <si>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</si>
  <si>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</si>
  <si>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</si>
  <si>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</si>
  <si>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</si>
  <si>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</si>
  <si>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</si>
  <si>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</si>
  <si>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</si>
  <si>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</si>
  <si>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</si>
  <si>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</si>
  <si>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</si>
  <si>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</si>
  <si>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</si>
  <si>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</si>
  <si>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</si>
  <si>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</si>
  <si>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</si>
  <si>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</si>
  <si>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</si>
  <si>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</si>
  <si>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</si>
  <si>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</si>
  <si>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</si>
  <si>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</si>
  <si>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</si>
  <si>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</si>
  <si>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</si>
  <si>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</si>
  <si>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</si>
  <si>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</si>
  <si>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</si>
  <si>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</si>
  <si>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</si>
  <si>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</si>
  <si>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</si>
  <si>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</si>
  <si>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</si>
  <si>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</si>
  <si>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</si>
  <si>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</si>
  <si>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</si>
  <si>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</si>
  <si>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</si>
  <si>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</si>
  <si>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</si>
  <si>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</si>
  <si>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</si>
  <si>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</si>
  <si>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</si>
  <si>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</si>
  <si>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</si>
  <si>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</si>
  <si>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</si>
  <si>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</si>
  <si>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</si>
  <si>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</si>
  <si>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</si>
  <si>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</si>
  <si>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</si>
  <si>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</si>
  <si>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</si>
  <si>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</si>
  <si>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</si>
  <si>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</si>
  <si>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</si>
  <si>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</si>
  <si>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</si>
  <si>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</si>
  <si>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</si>
  <si>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</si>
  <si>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</si>
  <si>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</si>
  <si>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</si>
  <si>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</si>
  <si>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</si>
  <si>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</si>
  <si>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</si>
  <si>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</si>
  <si>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</si>
  <si>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</si>
  <si>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</si>
  <si>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</si>
  <si>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</si>
  <si>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</si>
  <si>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</si>
  <si>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</si>
  <si>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</si>
  <si>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</si>
  <si>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</si>
  <si>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</si>
  <si>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</si>
  <si>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</si>
  <si>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</si>
  <si>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</si>
  <si>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</si>
  <si>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</si>
  <si>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</si>
  <si>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</si>
  <si>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</si>
  <si>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</si>
  <si>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</si>
  <si>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</si>
  <si>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</si>
  <si>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</si>
  <si>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</si>
  <si>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</si>
  <si>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</si>
  <si>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</si>
  <si>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</si>
  <si>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</si>
  <si>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</si>
  <si>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</si>
  <si>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</si>
  <si>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</si>
  <si>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</si>
  <si>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</si>
  <si>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</si>
  <si>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</si>
  <si>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</si>
  <si>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</si>
  <si>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</si>
  <si>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</si>
  <si>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</si>
  <si>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</si>
  <si>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</si>
  <si>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</si>
  <si>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</si>
  <si>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</si>
  <si>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</si>
  <si>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</si>
  <si>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</si>
  <si>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</si>
  <si>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</si>
  <si>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</si>
  <si>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</si>
  <si>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</si>
  <si>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</si>
  <si>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</si>
  <si>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</si>
  <si>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</si>
  <si>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</si>
  <si>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</si>
  <si>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</si>
  <si>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</si>
  <si>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</si>
  <si>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</si>
  <si>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</si>
  <si>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</si>
  <si>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</si>
  <si>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</si>
  <si>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</si>
  <si>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</si>
  <si>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</si>
  <si>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</si>
  <si>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</si>
  <si>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</si>
  <si>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</si>
  <si>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</si>
  <si>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</si>
  <si>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</si>
  <si>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</si>
  <si>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</si>
  <si>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</si>
  <si>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</si>
  <si>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</si>
  <si>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</si>
  <si>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</si>
  <si>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</si>
  <si>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</si>
  <si>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</si>
  <si>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</si>
  <si>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</si>
  <si>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</si>
  <si>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</si>
  <si>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</si>
  <si>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</si>
  <si>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</si>
  <si>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</si>
  <si>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</si>
  <si>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</si>
  <si>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</si>
  <si>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</si>
  <si>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</si>
  <si>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</si>
  <si>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</si>
  <si>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</si>
  <si>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</si>
  <si>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</si>
  <si>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</si>
  <si>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</si>
  <si>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</si>
  <si>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</si>
  <si>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</si>
  <si>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</si>
  <si>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</si>
  <si>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</si>
  <si>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</si>
  <si>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</si>
  <si>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</si>
  <si>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</si>
  <si>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</si>
  <si>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</si>
  <si>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</si>
  <si>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</si>
  <si>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</si>
  <si>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</si>
  <si>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</si>
  <si>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</si>
  <si>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</si>
  <si>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</si>
  <si>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</si>
  <si>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</si>
  <si>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</si>
  <si>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</si>
  <si>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</si>
  <si>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</si>
  <si>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</si>
  <si>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</si>
  <si>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</si>
  <si>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</si>
  <si>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</si>
  <si>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</si>
  <si>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</si>
  <si>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</si>
  <si>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</si>
  <si>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</si>
  <si>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</si>
  <si>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</si>
  <si>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</si>
  <si>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</si>
  <si>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</si>
  <si>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</si>
  <si>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</si>
  <si>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</si>
  <si>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</si>
  <si>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</si>
  <si>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</si>
  <si>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</si>
  <si>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</si>
  <si>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</si>
  <si>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</si>
  <si>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</si>
  <si>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</si>
  <si>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</si>
  <si>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</si>
  <si>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</si>
  <si>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</si>
  <si>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</si>
  <si>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</si>
  <si>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</si>
  <si>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</si>
  <si>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</si>
  <si>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</si>
  <si>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</si>
  <si>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</si>
  <si>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</si>
  <si>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</si>
  <si>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</si>
  <si>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</si>
  <si>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</si>
  <si>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</si>
  <si>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</si>
  <si>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</si>
  <si>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</si>
  <si>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</si>
  <si>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</si>
  <si>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</si>
  <si>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</si>
  <si>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</si>
  <si>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</si>
  <si>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</si>
  <si>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</si>
  <si>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</si>
  <si>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</si>
  <si>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</si>
  <si>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</si>
  <si>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</si>
  <si>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</si>
  <si>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</si>
  <si>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</si>
  <si>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</si>
  <si>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</si>
  <si>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</si>
  <si>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</si>
  <si>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</si>
  <si>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</si>
  <si>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</si>
  <si>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</si>
  <si>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</si>
  <si>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</si>
  <si>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</si>
  <si>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</si>
  <si>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</si>
  <si>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</si>
  <si>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</si>
  <si>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</si>
  <si>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</si>
  <si>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</si>
  <si>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</si>
  <si>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</si>
  <si>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</si>
  <si>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</si>
  <si>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</si>
  <si>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</si>
  <si>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</si>
  <si>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</si>
  <si>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</si>
  <si>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</si>
  <si>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</si>
  <si>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</si>
  <si>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</si>
  <si>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</si>
  <si>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</si>
  <si>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</si>
  <si>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</si>
  <si>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</si>
  <si>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</si>
  <si>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</si>
  <si>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</si>
  <si>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</si>
  <si>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</si>
  <si>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</si>
  <si>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</si>
  <si>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</si>
  <si>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</si>
  <si>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</si>
  <si>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</si>
  <si>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</si>
  <si>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</si>
  <si>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</si>
  <si>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</si>
  <si>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</si>
  <si>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</si>
  <si>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</si>
  <si>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</si>
  <si>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</si>
  <si>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</si>
  <si>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</si>
  <si>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</si>
  <si>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</si>
  <si>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</si>
  <si>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</si>
  <si>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</si>
  <si>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</si>
  <si>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</si>
  <si>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</si>
  <si>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</si>
  <si>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</si>
  <si>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</si>
  <si>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</si>
  <si>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</si>
  <si>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</si>
  <si>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</si>
  <si>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</si>
  <si>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</si>
  <si>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</si>
  <si>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</si>
  <si>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</si>
  <si>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</si>
  <si>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</si>
  <si>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</si>
  <si>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</si>
  <si>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</si>
  <si>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</si>
  <si>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</si>
  <si>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</si>
  <si>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</si>
  <si>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</si>
  <si>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</si>
  <si>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</si>
  <si>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</si>
  <si>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</si>
  <si>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</si>
  <si>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</si>
  <si>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</si>
  <si>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</si>
  <si>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</si>
  <si>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</si>
  <si>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</si>
  <si>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</si>
  <si>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</si>
  <si>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</si>
  <si>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</si>
  <si>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</si>
  <si>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</si>
  <si>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</si>
  <si>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</si>
  <si>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</si>
  <si>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</si>
  <si>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</si>
  <si>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</si>
  <si>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</si>
  <si>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</si>
  <si>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</si>
  <si>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</si>
  <si>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</si>
  <si>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</si>
  <si>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</si>
  <si>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</si>
  <si>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</si>
  <si>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</si>
  <si>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</si>
  <si>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</si>
  <si>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</si>
  <si>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</si>
  <si>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</si>
  <si>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</si>
  <si>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</si>
  <si>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</si>
  <si>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</si>
  <si>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</si>
  <si>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</si>
  <si>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</si>
  <si>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</si>
  <si>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</si>
  <si>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</si>
  <si>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</si>
  <si>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</si>
  <si>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</si>
  <si>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</si>
  <si>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</si>
  <si>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</si>
  <si>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</si>
  <si>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</si>
  <si>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</si>
  <si>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</si>
  <si>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</si>
  <si>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</si>
  <si>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</si>
  <si>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</si>
  <si>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</si>
  <si>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</si>
  <si>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</si>
  <si>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</si>
  <si>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</si>
  <si>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</si>
  <si>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</si>
  <si>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</si>
  <si>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</si>
  <si>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</si>
  <si>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</si>
  <si>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</si>
  <si>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</si>
  <si>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</si>
  <si>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</si>
  <si>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</si>
  <si>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</si>
  <si>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</si>
  <si>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</si>
  <si>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</si>
  <si>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</si>
  <si>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</si>
  <si>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</si>
  <si>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</si>
  <si>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</si>
  <si>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</si>
  <si>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</si>
  <si>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</si>
  <si>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</si>
  <si>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</si>
  <si>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</si>
  <si>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</si>
  <si>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</si>
  <si>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</si>
  <si>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</si>
  <si>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</si>
  <si>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</si>
  <si>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</si>
  <si>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</si>
  <si>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</si>
  <si>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</si>
  <si>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</si>
  <si>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</si>
  <si>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</si>
  <si>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</si>
  <si>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</si>
  <si>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</si>
  <si>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</si>
  <si>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</si>
  <si>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</si>
  <si>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</si>
  <si>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</si>
  <si>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</si>
  <si>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</si>
  <si>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</si>
  <si>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</si>
  <si>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</si>
  <si>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</si>
  <si>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</si>
  <si>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</si>
  <si>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</si>
  <si>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</si>
  <si>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</si>
  <si>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</si>
  <si>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</si>
  <si>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</si>
  <si>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</si>
  <si>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</si>
  <si>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</si>
  <si>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</si>
  <si>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</si>
  <si>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</si>
  <si>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</si>
  <si>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</si>
  <si>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</si>
  <si>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</si>
  <si>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</si>
  <si>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</si>
  <si>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</si>
  <si>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</si>
  <si>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</si>
  <si>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</si>
  <si>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</si>
  <si>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</si>
  <si>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</si>
  <si>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</si>
  <si>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</si>
  <si>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</si>
  <si>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</si>
  <si>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</si>
  <si>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</si>
  <si>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</si>
  <si>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</si>
  <si>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</si>
  <si>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</si>
  <si>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</si>
  <si>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</si>
  <si>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</si>
  <si>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</si>
  <si>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</si>
  <si>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</si>
  <si>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</si>
  <si>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</si>
  <si>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</si>
  <si>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</si>
  <si>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</si>
  <si>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</si>
  <si>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</si>
  <si>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</si>
  <si>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</si>
  <si>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</si>
  <si>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</si>
  <si>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</si>
  <si>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</si>
  <si>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</si>
  <si>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</si>
  <si>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</si>
  <si>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</si>
  <si>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</si>
  <si>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</si>
  <si>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</si>
  <si>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</si>
  <si>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</si>
  <si>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</si>
  <si>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</si>
  <si>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</si>
  <si>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</si>
  <si>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</si>
  <si>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</si>
  <si>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</si>
  <si>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</si>
  <si>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</si>
  <si>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</si>
  <si>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</si>
  <si>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</si>
  <si>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</si>
  <si>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</si>
  <si>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</si>
  <si>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</si>
  <si>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</si>
  <si>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</si>
  <si>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</si>
  <si>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</si>
  <si>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</si>
  <si>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</si>
  <si>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</si>
  <si>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</si>
  <si>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</si>
  <si>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</si>
  <si>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</si>
  <si>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</si>
  <si>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</si>
  <si>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</si>
  <si>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</si>
  <si>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</si>
  <si>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</si>
  <si>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</si>
  <si>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</si>
  <si>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</si>
  <si>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</si>
  <si>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</si>
  <si>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</si>
  <si>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</si>
  <si>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</si>
  <si>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</si>
  <si>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</si>
  <si>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</si>
  <si>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</si>
  <si>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</si>
  <si>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</si>
  <si>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</si>
  <si>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</si>
  <si>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</si>
  <si>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</si>
  <si>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</si>
  <si>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</si>
  <si>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</si>
  <si>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</si>
  <si>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</si>
  <si>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</si>
  <si>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</si>
  <si>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</si>
  <si>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</si>
  <si>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</si>
  <si>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</si>
  <si>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</si>
  <si>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</si>
  <si>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</si>
  <si>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</si>
  <si>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</si>
  <si>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</si>
  <si>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</si>
  <si>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</si>
  <si>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</si>
  <si>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</si>
  <si>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</si>
  <si>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</si>
  <si>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</si>
  <si>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</si>
  <si>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</si>
  <si>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</si>
  <si>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</si>
  <si>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</si>
  <si>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</si>
  <si>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</si>
  <si>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</si>
  <si>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</si>
  <si>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</si>
  <si>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</si>
  <si>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</si>
  <si>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</si>
  <si>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</si>
  <si>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</si>
  <si>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</si>
  <si>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</si>
  <si>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</si>
  <si>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</si>
  <si>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</si>
  <si>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</si>
  <si>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</si>
  <si>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</si>
  <si>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</si>
  <si>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</si>
  <si>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</si>
  <si>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</si>
  <si>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</si>
  <si>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</si>
  <si>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</si>
  <si>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</si>
  <si>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</si>
  <si>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</si>
  <si>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</si>
  <si>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</si>
  <si>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</si>
  <si>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</si>
  <si>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</si>
  <si>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</si>
  <si>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</si>
  <si>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</si>
  <si>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</si>
  <si>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</si>
  <si>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</si>
  <si>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</si>
  <si>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</si>
  <si>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</si>
  <si>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</si>
  <si>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</si>
  <si>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</si>
  <si>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</si>
  <si>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</si>
  <si>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</si>
  <si>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</si>
  <si>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</si>
  <si>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</si>
  <si>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</si>
  <si>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</si>
  <si>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</si>
  <si>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</si>
  <si>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</si>
  <si>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</si>
  <si>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</si>
  <si>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</si>
  <si>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</si>
  <si>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</si>
  <si>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</si>
  <si>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</si>
  <si>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</si>
  <si>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</si>
  <si>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</si>
  <si>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</si>
  <si>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</si>
  <si>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</si>
  <si>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</si>
  <si>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</si>
  <si>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</si>
  <si>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</si>
  <si>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</si>
  <si>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</si>
  <si>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</si>
  <si>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</si>
  <si>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</si>
  <si>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</si>
  <si>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</si>
  <si>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</si>
  <si>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</si>
  <si>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</si>
  <si>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</si>
  <si>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</si>
  <si>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</si>
  <si>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</si>
  <si>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</si>
  <si>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</si>
  <si>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</si>
  <si>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</si>
  <si>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</si>
  <si>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</si>
  <si>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</si>
  <si>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</si>
  <si>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</si>
  <si>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</si>
  <si>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</si>
  <si>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</si>
  <si>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</si>
  <si>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</si>
  <si>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</si>
  <si>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</si>
  <si>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</si>
  <si>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</si>
  <si>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</si>
  <si>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</si>
  <si>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</si>
  <si>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</si>
  <si>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</si>
  <si>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</si>
  <si>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</si>
  <si>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</si>
  <si>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</si>
  <si>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</si>
  <si>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</si>
  <si>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</si>
  <si>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</si>
  <si>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</si>
  <si>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</si>
  <si>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</si>
  <si>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</si>
  <si>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</si>
  <si>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</si>
  <si>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</si>
  <si>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</si>
  <si>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</si>
  <si>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</si>
  <si>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</si>
  <si>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</si>
  <si>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</si>
  <si>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</si>
  <si>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</si>
  <si>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</si>
  <si>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</si>
  <si>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</si>
  <si>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</si>
  <si>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</si>
  <si>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</si>
  <si>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</si>
  <si>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</si>
  <si>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</si>
  <si>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</si>
  <si>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</si>
  <si>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</si>
  <si>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</si>
  <si>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</si>
  <si>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</si>
  <si>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</si>
  <si>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</si>
  <si>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</si>
  <si>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</si>
  <si>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</si>
  <si>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</si>
  <si>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</si>
  <si>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</si>
  <si>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</si>
  <si>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</si>
  <si>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</si>
  <si>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</si>
  <si>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</si>
  <si>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</si>
  <si>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</si>
  <si>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</si>
  <si>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</si>
  <si>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</si>
  <si>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</si>
  <si>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</si>
  <si>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</si>
  <si>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</si>
  <si>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</si>
  <si>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</si>
  <si>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</si>
  <si>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</si>
  <si>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</si>
  <si>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</si>
  <si>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</si>
  <si>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</si>
  <si>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</si>
  <si>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</si>
  <si>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</si>
  <si>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</si>
  <si>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</si>
  <si>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</si>
  <si>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</si>
  <si>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</si>
  <si>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</si>
  <si>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</si>
  <si>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</si>
  <si>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</si>
  <si>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</si>
  <si>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</si>
  <si>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</si>
  <si>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</si>
  <si>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</si>
  <si>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</si>
  <si>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</si>
  <si>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</si>
  <si>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</si>
  <si>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</si>
  <si>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</si>
  <si>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</si>
  <si>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</si>
  <si>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</si>
  <si>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</si>
  <si>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</si>
  <si>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</si>
  <si>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</si>
  <si>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</si>
  <si>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</si>
  <si>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</si>
  <si>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</si>
  <si>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</si>
  <si>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</si>
  <si>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</si>
  <si>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</si>
  <si>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</si>
  <si>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</si>
  <si>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</si>
  <si>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</si>
  <si>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</si>
  <si>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</si>
  <si>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</si>
  <si>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</si>
  <si>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</si>
  <si>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</si>
  <si>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</si>
  <si>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</si>
  <si>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</si>
  <si>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</si>
  <si>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</si>
  <si>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</si>
  <si>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</si>
  <si>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</si>
  <si>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</si>
  <si>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</si>
  <si>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</si>
  <si>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</si>
  <si>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</si>
  <si>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</si>
  <si>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</si>
  <si>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</si>
  <si>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</si>
  <si>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</si>
  <si>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</si>
  <si>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</si>
  <si>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</si>
  <si>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</si>
  <si>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</si>
  <si>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</si>
  <si>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</si>
  <si>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</si>
  <si>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</si>
  <si>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</si>
  <si>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</si>
  <si>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</si>
  <si>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</si>
  <si>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</si>
  <si>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</si>
  <si>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</si>
  <si>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</si>
  <si>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</si>
  <si>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</si>
  <si>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</si>
  <si>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</si>
  <si>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</si>
  <si>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</si>
  <si>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</si>
  <si>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</si>
  <si>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</si>
  <si>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</si>
  <si>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</si>
  <si>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</si>
  <si>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</si>
  <si>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</si>
  <si>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</si>
  <si>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</si>
  <si>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</si>
  <si>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</si>
  <si>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</si>
  <si>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</si>
  <si>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</si>
  <si>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</si>
  <si>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</si>
  <si>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</si>
  <si>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</si>
  <si>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</si>
  <si>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</si>
  <si>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</si>
  <si>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</si>
  <si>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</si>
  <si>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</si>
  <si>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</si>
  <si>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</si>
  <si>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</si>
  <si>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</si>
  <si>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</si>
  <si>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</si>
  <si>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</si>
  <si>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</si>
  <si>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</si>
  <si>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</si>
  <si>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</si>
  <si>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</si>
  <si>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</si>
  <si>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</si>
  <si>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</si>
  <si>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</si>
  <si>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</si>
  <si>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</si>
  <si>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</si>
  <si>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</si>
  <si>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</si>
  <si>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</si>
  <si>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</si>
  <si>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</si>
  <si>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</si>
  <si>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</si>
  <si>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</si>
  <si>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</si>
  <si>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</si>
  <si>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</si>
  <si>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</si>
  <si>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</si>
  <si>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</si>
  <si>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</si>
  <si>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</si>
  <si>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</si>
  <si>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</si>
  <si>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</si>
  <si>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</si>
  <si>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</si>
  <si>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</si>
  <si>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</si>
  <si>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</si>
  <si>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</si>
  <si>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</si>
  <si>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</si>
  <si>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</si>
  <si>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</si>
  <si>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</si>
  <si>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</si>
  <si>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</si>
  <si>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</si>
  <si>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</si>
  <si>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</si>
  <si>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</si>
  <si>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</si>
  <si>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</si>
  <si>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</si>
  <si>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</si>
  <si>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</si>
  <si>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</si>
  <si>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</si>
  <si>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</si>
  <si>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</si>
  <si>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</si>
  <si>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</si>
  <si>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</si>
  <si>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</si>
  <si>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</si>
  <si>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</si>
  <si>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</si>
  <si>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</si>
  <si>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</si>
  <si>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</si>
  <si>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</si>
  <si>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</si>
  <si>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</si>
  <si>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</si>
  <si>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</si>
  <si>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</si>
  <si>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</si>
  <si>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</si>
  <si>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</si>
  <si>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</si>
  <si>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</si>
  <si>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</si>
  <si>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</si>
  <si>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</si>
  <si>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</si>
  <si>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</si>
  <si>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</si>
  <si>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</si>
  <si>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</si>
  <si>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</si>
  <si>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</si>
  <si>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</si>
  <si>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</si>
  <si>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</si>
  <si>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</si>
  <si>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</si>
  <si>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</si>
  <si>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</si>
  <si>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</si>
  <si>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</si>
  <si>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</si>
  <si>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</si>
  <si>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</si>
  <si>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</si>
  <si>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</si>
  <si>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</si>
  <si>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</si>
  <si>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</si>
  <si>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</si>
  <si>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</si>
  <si>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</si>
  <si>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</si>
  <si>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</si>
  <si>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</si>
  <si>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</si>
  <si>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</si>
  <si>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</si>
  <si>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</si>
  <si>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</si>
  <si>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</si>
  <si>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</si>
  <si>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</si>
  <si>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</si>
  <si>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</si>
  <si>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</si>
  <si>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</si>
  <si>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</si>
  <si>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</si>
  <si>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</si>
  <si>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</si>
  <si>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</si>
  <si>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</si>
  <si>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</si>
  <si>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</si>
  <si>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</si>
  <si>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</si>
  <si>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</si>
  <si>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</si>
  <si>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</si>
  <si>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</si>
  <si>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</si>
  <si>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</si>
  <si>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</si>
  <si>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</si>
  <si>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</si>
  <si>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</si>
  <si>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</si>
  <si>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</si>
  <si>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</si>
  <si>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</si>
  <si>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</si>
  <si>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</si>
  <si>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</si>
  <si>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</si>
  <si>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</si>
  <si>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</si>
  <si>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</si>
  <si>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</si>
  <si>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</si>
  <si>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</si>
  <si>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</si>
  <si>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</si>
  <si>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</si>
  <si>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</si>
  <si>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</si>
  <si>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</si>
  <si>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</si>
  <si>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</si>
  <si>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</si>
  <si>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</si>
  <si>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</si>
  <si>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</si>
  <si>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</si>
  <si>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</si>
  <si>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</si>
  <si>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</si>
  <si>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</si>
  <si>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</si>
  <si>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</si>
  <si>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</si>
  <si>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</si>
  <si>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</si>
  <si>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</si>
  <si>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</si>
  <si>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</si>
  <si>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</si>
  <si>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</si>
  <si>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</si>
  <si>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</si>
  <si>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</si>
  <si>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</si>
  <si>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</si>
  <si>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</si>
  <si>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</si>
  <si>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</si>
  <si>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</si>
  <si>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</si>
  <si>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</si>
  <si>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</si>
  <si>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</si>
  <si>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</si>
  <si>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</si>
  <si>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</si>
  <si>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</si>
  <si>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</si>
  <si>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</si>
  <si>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</si>
  <si>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</si>
  <si>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</si>
  <si>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</si>
  <si>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</si>
  <si>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</si>
  <si>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</si>
  <si>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</si>
  <si>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</si>
  <si>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</si>
  <si>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</si>
  <si>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</si>
  <si>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</si>
  <si>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</si>
  <si>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</si>
  <si>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</si>
  <si>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</si>
  <si>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</si>
  <si>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</si>
  <si>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</si>
  <si>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</si>
  <si>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</si>
  <si>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</si>
  <si>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</si>
  <si>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</si>
  <si>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</si>
  <si>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</si>
  <si>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</si>
  <si>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</si>
  <si>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</si>
  <si>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</si>
  <si>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</si>
  <si>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</si>
  <si>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</si>
  <si>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</si>
  <si>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</si>
  <si>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</si>
  <si>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</si>
  <si>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</si>
  <si>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</si>
  <si>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</si>
  <si>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</si>
  <si>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</si>
  <si>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</si>
  <si>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</si>
  <si>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</si>
  <si>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</si>
  <si>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</si>
  <si>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</si>
  <si>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</si>
  <si>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</si>
  <si>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</si>
  <si>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</si>
  <si>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</si>
  <si>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</si>
  <si>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</si>
  <si>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</si>
  <si>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</si>
  <si>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</si>
  <si>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</si>
  <si>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</si>
  <si>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</si>
  <si>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</si>
  <si>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</si>
  <si>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</si>
  <si>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</si>
  <si>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</si>
  <si>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</si>
  <si>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</si>
  <si>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</si>
  <si>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</si>
  <si>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</si>
  <si>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</si>
  <si>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</si>
  <si>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</si>
  <si>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</si>
  <si>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</si>
  <si>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</si>
  <si>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</si>
  <si>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</si>
  <si>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</si>
  <si>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</si>
  <si>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</si>
  <si>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</si>
  <si>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</si>
  <si>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</si>
  <si>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</si>
  <si>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</si>
  <si>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</si>
  <si>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</si>
  <si>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</si>
  <si>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</si>
  <si>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</si>
  <si>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</si>
  <si>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</si>
  <si>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</si>
  <si>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</si>
  <si>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</si>
  <si>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</si>
  <si>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</si>
  <si>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</si>
  <si>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</si>
  <si>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</si>
  <si>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</si>
  <si>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</si>
  <si>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</si>
  <si>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</si>
  <si>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</si>
  <si>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</si>
  <si>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</si>
  <si>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</si>
  <si>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</si>
  <si>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</si>
  <si>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</si>
  <si>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</si>
  <si>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</si>
  <si>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</si>
  <si>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</si>
  <si>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</si>
  <si>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</si>
  <si>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</si>
  <si>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</si>
  <si>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</si>
  <si>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</si>
  <si>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</si>
  <si>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</si>
  <si>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</si>
  <si>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</si>
  <si>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</si>
  <si>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</si>
  <si>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</si>
  <si>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</si>
  <si>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</si>
  <si>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</si>
  <si>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</si>
  <si>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</si>
  <si>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</si>
  <si>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</si>
  <si>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</si>
  <si>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</si>
  <si>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</si>
  <si>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</si>
  <si>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</si>
  <si>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</si>
  <si>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</si>
  <si>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</si>
  <si>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</si>
  <si>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</si>
  <si>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</si>
  <si>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</si>
  <si>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</si>
  <si>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</si>
  <si>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</si>
  <si>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</si>
  <si>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</si>
  <si>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</si>
  <si>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</si>
  <si>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</si>
  <si>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</si>
  <si>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</si>
  <si>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</si>
  <si>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</si>
  <si>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</si>
  <si>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</si>
  <si>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</si>
  <si>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</si>
  <si>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</si>
  <si>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</si>
  <si>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</si>
  <si>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</si>
  <si>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</si>
  <si>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</si>
  <si>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</si>
  <si>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</si>
  <si>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</si>
  <si>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</si>
  <si>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</si>
  <si>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</si>
  <si>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</si>
  <si>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</si>
  <si>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</si>
  <si>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</si>
  <si>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</si>
  <si>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</si>
  <si>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</si>
  <si>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</si>
  <si>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</si>
  <si>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</si>
  <si>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</si>
  <si>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</si>
  <si>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</si>
  <si>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</si>
  <si>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</si>
  <si>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</si>
  <si>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</si>
  <si>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</si>
  <si>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</si>
  <si>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</si>
  <si>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</si>
  <si>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</si>
  <si>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</si>
  <si>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</si>
  <si>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</si>
  <si>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</si>
  <si>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</si>
  <si>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</si>
  <si>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</si>
  <si>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</si>
  <si>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</si>
  <si>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</si>
  <si>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</si>
  <si>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</si>
  <si>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</si>
  <si>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</si>
  <si>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</si>
  <si>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</si>
  <si>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</si>
  <si>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</si>
  <si>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</si>
  <si>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</si>
  <si>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</si>
  <si>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</si>
  <si>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</si>
  <si>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</si>
  <si>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</si>
  <si>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</si>
  <si>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</si>
  <si>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</si>
  <si>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</si>
  <si>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</si>
  <si>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</si>
  <si>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</si>
  <si>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</si>
  <si>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</si>
  <si>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</si>
  <si>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</si>
  <si>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</si>
  <si>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</si>
  <si>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</si>
  <si>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</si>
  <si>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</si>
  <si>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</si>
  <si>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</si>
  <si>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</si>
  <si>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</si>
  <si>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</si>
  <si>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</si>
  <si>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</si>
  <si>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</si>
  <si>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</si>
  <si>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</si>
  <si>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</si>
  <si>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</si>
  <si>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</si>
  <si>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</si>
  <si>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</si>
  <si>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</si>
  <si>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</si>
  <si>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</si>
  <si>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</si>
  <si>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</si>
  <si>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</si>
  <si>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</si>
  <si>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</si>
  <si>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</si>
  <si>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</si>
  <si>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</si>
  <si>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</si>
  <si>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</si>
  <si>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</si>
  <si>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</si>
  <si>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</si>
  <si>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</si>
  <si>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</si>
  <si>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</si>
  <si>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</si>
  <si>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</si>
  <si>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</si>
  <si>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</si>
  <si>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</si>
  <si>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</si>
  <si>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</si>
  <si>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</si>
  <si>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</si>
  <si>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</si>
  <si>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</si>
  <si>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</si>
  <si>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</si>
  <si>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</si>
  <si>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</si>
  <si>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</si>
  <si>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</si>
  <si>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</si>
  <si>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</si>
  <si>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</si>
  <si>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</si>
  <si>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</si>
  <si>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</si>
  <si>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</si>
  <si>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</si>
  <si>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</si>
  <si>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</si>
  <si>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</si>
  <si>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</si>
  <si>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</si>
  <si>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</si>
  <si>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</si>
  <si>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</si>
  <si>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</si>
  <si>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</si>
  <si>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</si>
  <si>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</si>
  <si>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</si>
  <si>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</si>
  <si>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</si>
  <si>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</si>
  <si>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</si>
  <si>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</si>
  <si>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</si>
  <si>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</si>
  <si>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</si>
  <si>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</si>
  <si>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</si>
  <si>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</si>
  <si>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</si>
  <si>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</si>
  <si>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</si>
  <si>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</si>
  <si>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</si>
  <si>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</si>
  <si>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</si>
  <si>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</si>
  <si>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</si>
  <si>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</si>
  <si>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</si>
  <si>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</si>
  <si>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</si>
  <si>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</si>
  <si>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</si>
  <si>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</si>
  <si>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</si>
  <si>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</si>
  <si>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</si>
  <si>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</si>
  <si>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</si>
  <si>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</si>
  <si>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</si>
  <si>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</si>
  <si>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</si>
  <si>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</si>
  <si>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</si>
  <si>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</si>
  <si>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</si>
  <si>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</si>
  <si>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</si>
  <si>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</si>
  <si>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</si>
  <si>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</si>
  <si>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</si>
  <si>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</si>
  <si>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</si>
  <si>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</si>
  <si>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</si>
  <si>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</si>
  <si>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</si>
  <si>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</si>
  <si>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</si>
  <si>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</si>
  <si>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</si>
  <si>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</si>
  <si>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</si>
  <si>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</si>
  <si>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</si>
  <si>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</si>
  <si>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</si>
  <si>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</si>
  <si>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</si>
  <si>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</si>
  <si>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</si>
  <si>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</si>
  <si>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</si>
  <si>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</si>
  <si>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</si>
  <si>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</si>
  <si>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</si>
  <si>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</si>
  <si>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</si>
  <si>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</si>
  <si>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</si>
  <si>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</si>
  <si>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</si>
  <si>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</si>
  <si>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</si>
  <si>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</si>
  <si>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</si>
  <si>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</si>
  <si>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</si>
  <si>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</si>
  <si>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</si>
  <si>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</si>
  <si>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</si>
  <si>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</si>
  <si>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</si>
  <si>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</si>
  <si>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</si>
  <si>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</si>
  <si>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</si>
  <si>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</si>
  <si>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</si>
  <si>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</si>
  <si>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</si>
  <si>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</si>
  <si>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</si>
  <si>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</si>
  <si>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</si>
  <si>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</si>
  <si>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</si>
  <si>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</si>
  <si>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</si>
  <si>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</si>
  <si>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</si>
  <si>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</si>
  <si>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</si>
  <si>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</si>
  <si>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</si>
  <si>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</si>
  <si>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</si>
  <si>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</si>
  <si>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</si>
  <si>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</si>
  <si>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</si>
  <si>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</si>
  <si>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</si>
  <si>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</si>
  <si>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</si>
  <si>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</si>
  <si>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</si>
  <si>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</si>
  <si>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</si>
  <si>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</si>
  <si>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</si>
  <si>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</si>
  <si>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</si>
  <si>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</si>
  <si>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</si>
  <si>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</si>
  <si>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</si>
  <si>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</si>
  <si>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</si>
  <si>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</si>
  <si>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</si>
  <si>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</si>
  <si>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</si>
  <si>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</si>
  <si>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</si>
  <si>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</si>
  <si>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</si>
  <si>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</si>
  <si>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</si>
  <si>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</si>
  <si>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</si>
  <si>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</si>
  <si>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</si>
  <si>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</si>
  <si>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</si>
  <si>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</si>
  <si>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</si>
  <si>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</si>
  <si>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</si>
  <si>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</si>
  <si>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</si>
  <si>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</si>
  <si>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</si>
  <si>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</si>
  <si>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</si>
  <si>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</si>
  <si>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</si>
  <si>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</si>
  <si>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</si>
  <si>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</si>
  <si>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</si>
  <si>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</si>
  <si>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</si>
  <si>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</si>
  <si>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</si>
  <si>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</si>
  <si>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</si>
  <si>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</si>
  <si>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</si>
  <si>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</si>
  <si>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</si>
  <si>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</si>
  <si>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</si>
  <si>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</si>
  <si>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</si>
  <si>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</si>
  <si>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</si>
  <si>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</si>
  <si>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</si>
  <si>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</si>
  <si>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</si>
  <si>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</si>
  <si>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</si>
  <si>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</si>
  <si>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</si>
  <si>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</si>
  <si>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</si>
  <si>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</si>
  <si>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</si>
  <si>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</si>
  <si>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</si>
  <si>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</si>
  <si>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</si>
  <si>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</si>
  <si>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</si>
  <si>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</si>
  <si>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</si>
  <si>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</si>
  <si>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</si>
  <si>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</si>
  <si>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</si>
  <si>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</si>
  <si>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</si>
  <si>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</si>
  <si>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</si>
  <si>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</si>
  <si>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</si>
  <si>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</si>
  <si>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</si>
  <si>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</si>
  <si>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</si>
  <si>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</si>
  <si>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</si>
  <si>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</si>
  <si>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</si>
  <si>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</si>
  <si>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</si>
  <si>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</si>
  <si>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</si>
  <si>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</si>
  <si>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</si>
  <si>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</si>
  <si>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</si>
  <si>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</si>
  <si>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</si>
  <si>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</si>
  <si>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</si>
  <si>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</si>
  <si>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</si>
  <si>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</si>
  <si>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</si>
  <si>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</si>
  <si>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</si>
  <si>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</si>
  <si>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</si>
  <si>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</si>
  <si>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</si>
  <si>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</si>
  <si>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</si>
  <si>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</si>
  <si>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</si>
  <si>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</si>
  <si>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</si>
  <si>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</si>
  <si>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</si>
  <si>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</si>
  <si>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</si>
  <si>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</si>
  <si>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</si>
  <si>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</si>
  <si>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</si>
  <si>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</si>
  <si>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</si>
  <si>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</si>
  <si>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</si>
  <si>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</si>
  <si>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</si>
  <si>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</si>
  <si>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</si>
  <si>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</si>
  <si>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</si>
  <si>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</si>
  <si>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</si>
  <si>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</si>
  <si>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</si>
  <si>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</si>
  <si>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</si>
  <si>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</si>
  <si>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</si>
  <si>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</si>
  <si>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</si>
  <si>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</si>
  <si>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</si>
  <si>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</si>
  <si>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</si>
  <si>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</si>
  <si>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</si>
  <si>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</si>
  <si>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</si>
  <si>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</si>
  <si>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</si>
  <si>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</si>
  <si>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</si>
  <si>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</si>
  <si>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</si>
  <si>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</si>
  <si>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</si>
  <si>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</si>
  <si>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</si>
  <si>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</si>
  <si>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</si>
  <si>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</si>
  <si>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</si>
  <si>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</si>
  <si>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</si>
  <si>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</si>
  <si>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</si>
  <si>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</si>
  <si>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</si>
  <si>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</si>
  <si>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</si>
  <si>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</si>
  <si>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</si>
  <si>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</si>
  <si>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</si>
  <si>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</si>
  <si>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</si>
  <si>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</si>
  <si>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</si>
  <si>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</si>
  <si>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</si>
  <si>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</si>
  <si>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</si>
  <si>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</si>
  <si>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</si>
  <si>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</si>
  <si>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</si>
  <si>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</si>
  <si>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</si>
  <si>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</si>
  <si>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</si>
  <si>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</si>
  <si>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</si>
  <si>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</si>
  <si>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</si>
  <si>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</si>
  <si>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</si>
  <si>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</si>
  <si>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</si>
  <si>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</si>
  <si>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</si>
  <si>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</si>
  <si>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</si>
  <si>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</si>
  <si>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</si>
  <si>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</si>
  <si>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</si>
  <si>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</si>
  <si>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</si>
  <si>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</si>
  <si>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</si>
  <si>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</si>
  <si>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</si>
  <si>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</si>
  <si>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</si>
  <si>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</si>
  <si>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</si>
  <si>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</si>
  <si>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</si>
  <si>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</si>
  <si>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</si>
  <si>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</si>
  <si>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</si>
  <si>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</si>
  <si>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</si>
  <si>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</si>
  <si>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</si>
  <si>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</si>
  <si>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</si>
  <si>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</si>
  <si>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</si>
  <si>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</si>
  <si>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</si>
  <si>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</si>
  <si>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</si>
  <si>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</si>
  <si>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</si>
  <si>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</si>
  <si>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</si>
  <si>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</si>
  <si>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</si>
  <si>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</si>
  <si>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</si>
  <si>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</si>
  <si>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</si>
  <si>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</si>
  <si>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</si>
  <si>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</si>
  <si>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</si>
  <si>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</si>
  <si>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</si>
  <si>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</si>
  <si>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</si>
  <si>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</si>
  <si>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</si>
  <si>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</si>
  <si>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</si>
  <si>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</si>
  <si>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</si>
  <si>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</si>
  <si>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</si>
  <si>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</si>
  <si>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</si>
  <si>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</si>
  <si>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</si>
  <si>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</si>
  <si>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</si>
  <si>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</si>
  <si>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</si>
  <si>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</si>
  <si>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</si>
  <si>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</si>
  <si>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</si>
  <si>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</si>
  <si>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</si>
  <si>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</si>
  <si>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</si>
  <si>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</si>
  <si>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</si>
  <si>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</si>
  <si>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</si>
  <si>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</si>
  <si>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</si>
  <si>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</si>
  <si>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</si>
  <si>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</si>
  <si>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</si>
  <si>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</si>
  <si>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</si>
  <si>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</si>
  <si>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</si>
  <si>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</si>
  <si>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</si>
  <si>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</si>
  <si>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</si>
  <si>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</si>
  <si>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</si>
  <si>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</si>
  <si>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</si>
  <si>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</si>
  <si>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</si>
  <si>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</si>
  <si>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</si>
  <si>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</si>
  <si>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</si>
  <si>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</si>
  <si>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</si>
  <si>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</si>
  <si>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</si>
  <si>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</si>
  <si>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</si>
  <si>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</si>
  <si>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</si>
  <si>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</si>
  <si>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</si>
  <si>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</si>
  <si>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</si>
  <si>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</si>
  <si>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</si>
  <si>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</si>
  <si>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</si>
  <si>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</si>
  <si>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</si>
  <si>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</si>
  <si>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</si>
  <si>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</si>
  <si>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</si>
  <si>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</si>
  <si>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</si>
  <si>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</si>
  <si>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</si>
  <si>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</si>
  <si>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</si>
  <si>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</si>
  <si>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</si>
  <si>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</si>
  <si>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</si>
  <si>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</si>
  <si>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</si>
  <si>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</si>
  <si>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</si>
  <si>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</si>
  <si>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</si>
  <si>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</si>
  <si>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</si>
  <si>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</si>
  <si>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</si>
  <si>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</si>
  <si>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</si>
  <si>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</si>
  <si>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</si>
  <si>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</si>
  <si>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</si>
  <si>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</si>
  <si>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</si>
  <si>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</si>
  <si>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</si>
  <si>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</si>
  <si>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</si>
  <si>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</si>
  <si>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</si>
  <si>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</si>
  <si>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</si>
  <si>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</si>
  <si>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</si>
  <si>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</si>
  <si>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</si>
  <si>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</si>
  <si>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</si>
  <si>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</si>
  <si>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</si>
  <si>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</si>
  <si>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</si>
  <si>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</si>
  <si>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</si>
  <si>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</si>
  <si>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</si>
  <si>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</si>
  <si>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</si>
  <si>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</si>
  <si>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</si>
  <si>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</si>
  <si>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</si>
  <si>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</si>
  <si>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</si>
  <si>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</si>
  <si>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</si>
  <si>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</si>
  <si>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</si>
  <si>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</si>
  <si>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</si>
  <si>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</si>
  <si>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</si>
  <si>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</si>
  <si>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</si>
  <si>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</si>
  <si>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</si>
  <si>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</si>
  <si>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</si>
  <si>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</si>
  <si>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</si>
  <si>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</si>
  <si>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</si>
  <si>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</si>
  <si>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</si>
  <si>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</si>
  <si>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</si>
  <si>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</si>
  <si>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</si>
  <si>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</si>
  <si>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</si>
  <si>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</si>
  <si>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</si>
  <si>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</si>
  <si>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</si>
  <si>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</si>
  <si>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</si>
  <si>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</si>
  <si>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</si>
  <si>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</si>
  <si>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</si>
  <si>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</si>
  <si>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</si>
  <si>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</si>
  <si>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</si>
  <si>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</si>
  <si>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</si>
  <si>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</si>
  <si>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</si>
  <si>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</si>
  <si>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</si>
  <si>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</si>
  <si>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</si>
  <si>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</si>
  <si>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</si>
  <si>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</si>
  <si>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</si>
  <si>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</si>
  <si>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</si>
  <si>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</si>
  <si>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</si>
  <si>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</si>
  <si>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</si>
  <si>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</si>
  <si>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</si>
  <si>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</si>
  <si>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</si>
  <si>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</si>
  <si>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</si>
  <si>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</si>
  <si>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</si>
  <si>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</si>
  <si>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</si>
  <si>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</si>
  <si>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</si>
  <si>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</si>
  <si>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</si>
  <si>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</si>
  <si>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</si>
  <si>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</si>
  <si>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</si>
  <si>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</si>
  <si>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</si>
  <si>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</si>
  <si>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</si>
  <si>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</si>
  <si>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</si>
  <si>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</si>
  <si>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</si>
  <si>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</si>
  <si>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</si>
  <si>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</si>
  <si>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</si>
  <si>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</si>
  <si>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</si>
  <si>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</si>
  <si>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</si>
  <si>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</si>
  <si>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</si>
  <si>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</si>
  <si>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</si>
  <si>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</si>
  <si>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</si>
  <si>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</si>
  <si>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</si>
  <si>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</si>
  <si>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</si>
  <si>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</si>
  <si>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</si>
  <si>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</si>
  <si>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</si>
  <si>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</si>
  <si>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</si>
  <si>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</si>
  <si>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</si>
  <si>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</si>
  <si>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</si>
  <si>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</si>
  <si>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</si>
  <si>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</si>
  <si>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</si>
  <si>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</si>
  <si>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</si>
  <si>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</si>
  <si>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</si>
  <si>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</si>
  <si>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</si>
  <si>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</si>
  <si>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</si>
  <si>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</si>
  <si>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</si>
  <si>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</si>
  <si>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</si>
  <si>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</si>
  <si>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</si>
  <si>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</si>
  <si>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</si>
  <si>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</si>
  <si>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</si>
  <si>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</si>
  <si>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</si>
  <si>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</si>
  <si>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</si>
  <si>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</si>
  <si>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</si>
  <si>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</si>
  <si>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</si>
  <si>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</si>
  <si>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</si>
  <si>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</si>
  <si>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</si>
  <si>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</si>
  <si>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</si>
  <si>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</si>
  <si>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</si>
  <si>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</si>
  <si>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</si>
  <si>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</si>
  <si>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</si>
  <si>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</si>
  <si>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</si>
  <si>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</si>
  <si>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</si>
  <si>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</si>
  <si>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</si>
  <si>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</si>
  <si>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</si>
  <si>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</si>
  <si>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</si>
  <si>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</si>
  <si>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</si>
  <si>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</si>
  <si>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</si>
  <si>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</si>
  <si>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</si>
  <si>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</si>
  <si>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</si>
  <si>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</si>
  <si>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</si>
  <si>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</si>
  <si>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</si>
  <si>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</si>
  <si>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</si>
  <si>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</si>
  <si>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</si>
  <si>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</si>
  <si>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</si>
  <si>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</si>
  <si>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</si>
  <si>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</si>
  <si>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</si>
  <si>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</si>
  <si>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</si>
  <si>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</si>
  <si>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</si>
  <si>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</si>
  <si>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</si>
  <si>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</si>
  <si>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</si>
  <si>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</si>
  <si>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</si>
  <si>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</si>
  <si>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</si>
  <si>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</si>
  <si>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</si>
  <si>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</si>
  <si>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</si>
  <si>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</si>
  <si>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</si>
  <si>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</si>
  <si>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</si>
  <si>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</si>
  <si>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</si>
  <si>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</si>
  <si>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</si>
  <si>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</si>
  <si>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</si>
  <si>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</si>
  <si>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</si>
  <si>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</si>
  <si>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</si>
  <si>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</si>
  <si>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</si>
  <si>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</si>
  <si>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</si>
  <si>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</si>
  <si>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</si>
  <si>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</si>
  <si>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</si>
  <si>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</si>
  <si>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</si>
  <si>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</si>
  <si>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</si>
  <si>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</si>
  <si>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</si>
  <si>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</si>
  <si>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</si>
  <si>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</si>
  <si>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</si>
  <si>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</si>
  <si>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</si>
  <si>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</si>
  <si>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</si>
  <si>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</si>
  <si>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</si>
  <si>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</si>
  <si>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</si>
  <si>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</si>
  <si>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</si>
  <si>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</si>
  <si>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</si>
  <si>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</si>
  <si>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</si>
  <si>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</si>
  <si>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</si>
  <si>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</si>
  <si>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</si>
  <si>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</si>
  <si>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</si>
  <si>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</si>
  <si>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</si>
  <si>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</si>
  <si>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</si>
  <si>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</si>
  <si>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</si>
  <si>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</si>
  <si>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</si>
  <si>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</si>
  <si>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</si>
  <si>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</si>
  <si>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</si>
  <si>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</si>
  <si>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</si>
  <si>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</si>
  <si>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</si>
  <si>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</si>
  <si>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</si>
  <si>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</si>
  <si>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</si>
  <si>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</si>
  <si>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</si>
  <si>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</si>
  <si>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</si>
  <si>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</si>
  <si>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</si>
  <si>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</si>
  <si>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</si>
  <si>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</si>
  <si>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</si>
  <si>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</si>
  <si>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</si>
  <si>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</si>
  <si>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</si>
  <si>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</si>
  <si>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</si>
  <si>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</si>
  <si>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</si>
  <si>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</si>
  <si>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</si>
  <si>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</si>
  <si>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</si>
  <si>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</si>
  <si>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</si>
  <si>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</si>
  <si>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</si>
  <si>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</si>
  <si>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</si>
  <si>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</si>
  <si>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</si>
  <si>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</si>
  <si>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</si>
  <si>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</si>
  <si>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</si>
  <si>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</si>
  <si>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</si>
  <si>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</si>
  <si>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</si>
  <si>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</si>
  <si>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</si>
  <si>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</si>
  <si>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</si>
  <si>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</si>
  <si>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</si>
  <si>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</si>
  <si>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</si>
  <si>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</si>
  <si>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</si>
  <si>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</si>
  <si>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</si>
  <si>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</si>
  <si>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</si>
  <si>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</si>
  <si>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</si>
  <si>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</si>
  <si>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</si>
  <si>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</si>
  <si>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</si>
  <si>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</si>
  <si>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</si>
  <si>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</si>
  <si>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</si>
  <si>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</si>
  <si>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</si>
  <si>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</si>
  <si>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</si>
  <si>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</si>
  <si>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</si>
  <si>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</si>
  <si>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</si>
  <si>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</si>
  <si>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</si>
  <si>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</si>
  <si>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</si>
  <si>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</si>
  <si>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</si>
  <si>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</si>
  <si>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</si>
  <si>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</si>
  <si>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</si>
  <si>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</si>
  <si>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</si>
  <si>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</si>
  <si>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</si>
  <si>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</si>
  <si>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</si>
  <si>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</si>
  <si>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</si>
  <si>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</si>
  <si>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</si>
  <si>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</si>
  <si>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</si>
  <si>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</si>
  <si>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</si>
  <si>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</si>
  <si>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</si>
  <si>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</si>
  <si>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</si>
  <si>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</si>
  <si>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</si>
  <si>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</si>
  <si>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</si>
  <si>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</si>
  <si>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</si>
  <si>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</si>
  <si>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</si>
  <si>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</si>
  <si>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</si>
  <si>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</si>
  <si>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</si>
  <si>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</si>
  <si>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</si>
  <si>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</si>
  <si>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</si>
  <si>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</si>
  <si>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</si>
  <si>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</si>
  <si>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</si>
  <si>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</si>
  <si>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</si>
  <si>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</si>
  <si>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</si>
  <si>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</si>
  <si>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</si>
  <si>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</si>
  <si>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</si>
  <si>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</si>
  <si>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</si>
  <si>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</si>
  <si>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</si>
  <si>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</si>
  <si>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</si>
  <si>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</si>
  <si>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</si>
  <si>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</si>
  <si>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</si>
  <si>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</si>
  <si>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</si>
  <si>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</si>
  <si>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</si>
  <si>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</si>
  <si>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</si>
  <si>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</si>
  <si>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</si>
  <si>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</si>
  <si>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</si>
  <si>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</si>
  <si>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</si>
  <si>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</si>
  <si>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</si>
  <si>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</si>
  <si>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</si>
  <si>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</si>
  <si>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</si>
  <si>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</si>
  <si>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</si>
  <si>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</si>
  <si>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</si>
  <si>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</si>
  <si>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</si>
  <si>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</si>
  <si>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</si>
  <si>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</si>
  <si>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</si>
  <si>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</si>
  <si>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</si>
  <si>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</si>
  <si>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</si>
  <si>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</si>
  <si>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</si>
  <si>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</si>
  <si>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</si>
  <si>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</si>
  <si>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</si>
  <si>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</si>
  <si>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</si>
  <si>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</si>
  <si>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</si>
  <si>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</si>
  <si>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</si>
  <si>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</si>
  <si>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</si>
  <si>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</si>
  <si>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</si>
  <si>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</si>
  <si>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</si>
  <si>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</si>
  <si>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</si>
  <si>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</si>
  <si>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</si>
  <si>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</si>
  <si>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</si>
  <si>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</si>
  <si>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</si>
  <si>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</si>
  <si>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</si>
  <si>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</si>
  <si>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</si>
  <si>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</si>
  <si>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</si>
  <si>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</si>
  <si>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</si>
  <si>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</si>
  <si>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</si>
  <si>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</si>
  <si>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</si>
  <si>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</si>
  <si>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</si>
  <si>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</si>
  <si>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</si>
  <si>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</si>
  <si>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</si>
  <si>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</si>
  <si>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</si>
  <si>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</si>
  <si>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</si>
  <si>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</si>
  <si>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</si>
  <si>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</si>
  <si>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</si>
  <si>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</si>
  <si>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</si>
  <si>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</si>
  <si>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</si>
  <si>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</si>
  <si>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</si>
  <si>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</si>
  <si>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</si>
  <si>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</si>
  <si>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</si>
  <si>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</si>
  <si>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</si>
  <si>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</si>
  <si>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</si>
  <si>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</si>
  <si>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</si>
  <si>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</si>
  <si>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</si>
  <si>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</si>
  <si>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</si>
  <si>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</si>
  <si>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</si>
  <si>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</si>
  <si>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</si>
  <si>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</si>
  <si>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</si>
  <si>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</si>
  <si>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</si>
  <si>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</si>
  <si>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</si>
  <si>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</si>
  <si>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</si>
  <si>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</si>
  <si>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</si>
  <si>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</si>
  <si>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</si>
  <si>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</si>
  <si>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</si>
  <si>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</si>
  <si>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</si>
  <si>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</si>
  <si>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</si>
  <si>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</si>
  <si>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</si>
  <si>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</si>
  <si>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</si>
  <si>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</si>
  <si>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</si>
  <si>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</si>
  <si>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</si>
  <si>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</si>
  <si>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</si>
  <si>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</si>
  <si>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</si>
  <si>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</si>
  <si>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</si>
  <si>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</si>
  <si>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</si>
  <si>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</si>
  <si>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</si>
  <si>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</si>
  <si>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</si>
  <si>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</si>
  <si>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</si>
  <si>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</si>
  <si>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</si>
  <si>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</si>
  <si>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</si>
  <si>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</si>
  <si>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</si>
  <si>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</si>
  <si>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</si>
  <si>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</si>
  <si>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</si>
  <si>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</si>
  <si>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</si>
  <si>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</si>
  <si>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</si>
  <si>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</si>
  <si>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</si>
  <si>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</si>
  <si>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</si>
  <si>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</si>
  <si>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</si>
  <si>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</si>
  <si>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</si>
  <si>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</si>
  <si>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</si>
  <si>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</si>
  <si>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</si>
  <si>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</si>
  <si>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</si>
  <si>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</si>
  <si>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</si>
  <si>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</si>
  <si>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</si>
  <si>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</si>
  <si>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</si>
  <si>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</si>
  <si>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</si>
  <si>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</si>
  <si>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</si>
  <si>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</si>
  <si>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</si>
  <si>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</si>
  <si>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</si>
  <si>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</si>
  <si>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</si>
  <si>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</si>
  <si>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</si>
  <si>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</si>
  <si>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</si>
  <si>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</si>
  <si>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</si>
  <si>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</si>
  <si>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</si>
  <si>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</si>
  <si>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</si>
  <si>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</si>
  <si>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</si>
  <si>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</si>
  <si>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</si>
  <si>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</si>
  <si>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</si>
  <si>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</si>
  <si>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</si>
  <si>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</si>
  <si>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</si>
  <si>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</si>
  <si>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</si>
  <si>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</si>
  <si>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</si>
  <si>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</si>
  <si>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</si>
  <si>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</si>
  <si>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</si>
  <si>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</si>
  <si>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</si>
  <si>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</si>
  <si>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</si>
  <si>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</si>
  <si>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</si>
  <si>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</si>
  <si>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</si>
  <si>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</si>
  <si>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</si>
  <si>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</si>
  <si>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</si>
  <si>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</si>
  <si>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</si>
  <si>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</si>
  <si>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</si>
  <si>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</si>
  <si>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</si>
  <si>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</si>
  <si>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</si>
  <si>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</si>
  <si>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</si>
  <si>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</si>
  <si>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</si>
  <si>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</si>
  <si>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</si>
  <si>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</si>
  <si>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</si>
  <si>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</si>
  <si>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</si>
  <si>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</si>
  <si>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</si>
  <si>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</si>
  <si>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</si>
  <si>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</si>
  <si>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</si>
  <si>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</si>
  <si>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</si>
  <si>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</si>
  <si>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</si>
  <si>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</si>
  <si>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</si>
  <si>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</si>
  <si>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</si>
  <si>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</si>
  <si>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</si>
  <si>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</si>
  <si>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</si>
  <si>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</si>
  <si>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</si>
  <si>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</si>
  <si>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</si>
  <si>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</si>
  <si>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</si>
  <si>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</si>
  <si>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</si>
  <si>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</si>
  <si>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</si>
  <si>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</si>
  <si>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</si>
  <si>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</si>
  <si>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</si>
  <si>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</si>
  <si>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</si>
  <si>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</si>
  <si>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</si>
  <si>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</si>
  <si>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</si>
  <si>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</si>
  <si>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</si>
  <si>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</si>
  <si>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</si>
  <si>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</si>
  <si>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</si>
  <si>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</si>
  <si>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</si>
  <si>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</si>
  <si>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</si>
  <si>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</si>
  <si>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</si>
  <si>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</si>
  <si>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</si>
  <si>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</si>
  <si>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</si>
  <si>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</si>
  <si>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</si>
  <si>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</si>
  <si>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</si>
  <si>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</si>
  <si>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</si>
  <si>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</si>
  <si>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</si>
  <si>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</si>
  <si>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</si>
  <si>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</si>
  <si>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</si>
  <si>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</si>
  <si>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</si>
  <si>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</si>
  <si>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</si>
  <si>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</si>
  <si>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</si>
  <si>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</si>
  <si>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</si>
  <si>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</si>
  <si>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</si>
  <si>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</si>
  <si>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</si>
  <si>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</si>
  <si>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</si>
  <si>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</si>
  <si>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</si>
  <si>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</si>
  <si>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</si>
  <si>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</si>
  <si>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</si>
  <si>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</si>
  <si>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</si>
  <si>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</si>
  <si>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</si>
  <si>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</si>
  <si>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</si>
  <si>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</si>
  <si>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</si>
  <si>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</si>
  <si>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</si>
  <si>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</si>
  <si>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</si>
  <si>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</si>
  <si>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</si>
  <si>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</si>
  <si>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</si>
  <si>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</si>
  <si>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</si>
  <si>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</si>
  <si>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</si>
  <si>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</si>
  <si>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</si>
  <si>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</si>
  <si>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</si>
  <si>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</si>
  <si>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</si>
  <si>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</si>
  <si>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</si>
  <si>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</si>
  <si>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</si>
  <si>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</si>
  <si>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</si>
  <si>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</si>
  <si>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</si>
  <si>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</si>
  <si>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</si>
  <si>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</si>
  <si>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</si>
  <si>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</si>
  <si>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</si>
  <si>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</si>
  <si>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</si>
  <si>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</si>
  <si>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</si>
  <si>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</si>
  <si>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</si>
  <si>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</si>
  <si>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</si>
  <si>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</si>
  <si>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</si>
  <si>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</si>
  <si>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</si>
  <si>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</si>
  <si>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</si>
  <si>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</si>
  <si>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</si>
  <si>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</si>
  <si>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</si>
  <si>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</si>
  <si>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</si>
  <si>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</si>
  <si>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</si>
  <si>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</si>
  <si>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</si>
  <si>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</si>
  <si>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</si>
  <si>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</si>
  <si>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</si>
  <si>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</si>
  <si>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</si>
  <si>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</si>
  <si>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</si>
  <si>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</si>
  <si>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</si>
  <si>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</si>
  <si>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</si>
  <si>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</si>
  <si>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</si>
  <si>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</si>
  <si>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</si>
  <si>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</si>
  <si>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</si>
  <si>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</si>
  <si>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</si>
  <si>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</si>
  <si>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</si>
  <si>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</si>
  <si>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</si>
  <si>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</si>
  <si>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</si>
  <si>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</si>
  <si>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</si>
  <si>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</si>
  <si>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</si>
  <si>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</si>
  <si>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</si>
  <si>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</si>
  <si>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</si>
  <si>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</si>
  <si>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</si>
  <si>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</si>
  <si>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</si>
  <si>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</si>
  <si>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</si>
  <si>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</si>
  <si>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</si>
  <si>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</si>
  <si>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</si>
  <si>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</si>
  <si>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</si>
  <si>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</si>
  <si>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</si>
  <si>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</si>
  <si>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</si>
  <si>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</si>
  <si>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</si>
  <si>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</si>
  <si>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</si>
  <si>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</si>
  <si>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</si>
  <si>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</si>
  <si>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</si>
  <si>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</si>
  <si>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</si>
  <si>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</si>
  <si>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</si>
  <si>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</si>
  <si>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</si>
  <si>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</si>
  <si>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</si>
  <si>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</si>
  <si>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</si>
  <si>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</si>
  <si>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</si>
  <si>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</si>
  <si>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</si>
  <si>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</si>
  <si>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</si>
  <si>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</si>
  <si>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</si>
  <si>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</si>
  <si>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</si>
  <si>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</si>
  <si>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</si>
  <si>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</si>
  <si>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</si>
  <si>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</si>
  <si>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</si>
  <si>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</si>
  <si>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</si>
  <si>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</si>
  <si>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</si>
  <si>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</si>
  <si>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</si>
  <si>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</si>
  <si>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</si>
  <si>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</si>
  <si>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</si>
  <si>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</si>
  <si>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</si>
  <si>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</si>
  <si>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</si>
  <si>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</si>
  <si>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</si>
  <si>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</si>
  <si>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</si>
  <si>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</si>
  <si>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</si>
  <si>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</si>
  <si>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</si>
  <si>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</si>
  <si>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</si>
  <si>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</si>
  <si>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</si>
  <si>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</si>
  <si>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</si>
  <si>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</si>
  <si>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</si>
  <si>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</si>
  <si>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</si>
  <si>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</si>
  <si>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</si>
  <si>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</si>
  <si>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</si>
  <si>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</si>
  <si>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</si>
  <si>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</si>
  <si>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</si>
  <si>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</si>
  <si>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</si>
  <si>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</si>
  <si>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</si>
  <si>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</si>
  <si>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</si>
  <si>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</si>
  <si>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</si>
  <si>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</si>
  <si>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</si>
  <si>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</si>
  <si>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</si>
  <si>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</si>
  <si>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</si>
  <si>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</si>
  <si>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</si>
  <si>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</si>
  <si>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</si>
  <si>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</si>
  <si>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</si>
  <si>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</si>
  <si>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</si>
  <si>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</si>
  <si>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</si>
  <si>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</si>
  <si>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</si>
  <si>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</si>
  <si>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</si>
  <si>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</si>
  <si>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</si>
  <si>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</si>
  <si>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</si>
  <si>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</si>
  <si>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</si>
  <si>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</si>
  <si>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</si>
  <si>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</si>
  <si>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</si>
  <si>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</si>
  <si>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</si>
  <si>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</si>
  <si>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</si>
  <si>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</si>
  <si>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</si>
  <si>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</si>
  <si>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</si>
  <si>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</si>
  <si>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</si>
  <si>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</si>
  <si>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</si>
  <si>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</si>
  <si>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</si>
  <si>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</si>
  <si>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</si>
  <si>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</si>
  <si>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</si>
  <si>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</si>
  <si>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</si>
  <si>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</si>
  <si>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</si>
  <si>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</si>
  <si>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</si>
  <si>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</si>
  <si>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</si>
  <si>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</si>
  <si>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</si>
  <si>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</si>
  <si>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</si>
  <si>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</si>
  <si>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</si>
  <si>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</si>
  <si>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</si>
  <si>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</si>
  <si>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</si>
  <si>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</si>
  <si>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</si>
  <si>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</si>
  <si>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</si>
  <si>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</si>
  <si>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</si>
  <si>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</si>
  <si>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</si>
  <si>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</si>
  <si>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</si>
  <si>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</si>
  <si>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</si>
  <si>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</si>
  <si>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</si>
  <si>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</si>
  <si>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</si>
  <si>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</si>
  <si>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</si>
  <si>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</si>
  <si>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</si>
  <si>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</si>
  <si>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</si>
  <si>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</si>
  <si>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</si>
  <si>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</si>
  <si>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</si>
  <si>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</si>
  <si>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</si>
  <si>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</si>
  <si>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</si>
  <si>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</si>
  <si>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</si>
  <si>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</si>
  <si>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</si>
  <si>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</si>
  <si>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</si>
  <si>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</si>
  <si>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</si>
  <si>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</si>
  <si>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</si>
  <si>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</si>
  <si>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</si>
  <si>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</si>
  <si>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</si>
  <si>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</si>
  <si>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</si>
  <si>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</si>
  <si>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</si>
  <si>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</si>
  <si>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</si>
  <si>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</si>
  <si>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</si>
  <si>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</si>
  <si>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</si>
  <si>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</si>
  <si>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</si>
  <si>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</si>
  <si>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</si>
  <si>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</si>
  <si>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</si>
  <si>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</si>
  <si>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</si>
  <si>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</si>
  <si>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</si>
  <si>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</si>
  <si>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</si>
  <si>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</si>
  <si>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</si>
  <si>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</si>
  <si>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</si>
  <si>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</si>
  <si>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</si>
  <si>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</si>
  <si>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</si>
  <si>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</si>
  <si>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</si>
  <si>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</si>
  <si>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</si>
  <si>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</si>
  <si>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</si>
  <si>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</si>
  <si>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</si>
  <si>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</si>
  <si>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</si>
  <si>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</si>
  <si>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</si>
  <si>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</si>
  <si>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</si>
  <si>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</si>
  <si>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</si>
  <si>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</si>
  <si>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</si>
  <si>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</si>
  <si>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</si>
  <si>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</si>
  <si>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</si>
  <si>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</si>
  <si>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</si>
  <si>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</si>
  <si>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</si>
  <si>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</si>
  <si>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</si>
  <si>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</si>
  <si>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</si>
  <si>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</si>
  <si>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</si>
  <si>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</si>
  <si>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</si>
  <si>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</si>
  <si>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</si>
  <si>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</si>
  <si>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</si>
  <si>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</si>
  <si>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</si>
  <si>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</si>
  <si>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</si>
  <si>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</si>
  <si>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</si>
  <si>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</si>
  <si>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</si>
  <si>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</si>
  <si>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</si>
  <si>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</si>
  <si>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</si>
  <si>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</si>
  <si>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</si>
  <si>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</si>
  <si>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</si>
  <si>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</si>
  <si>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</si>
  <si>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</si>
  <si>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</si>
  <si>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</si>
  <si>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</si>
  <si>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</si>
  <si>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</si>
  <si>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</si>
  <si>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</si>
  <si>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</si>
  <si>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</si>
  <si>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</si>
  <si>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</si>
  <si>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</si>
  <si>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</si>
  <si>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</si>
  <si>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</si>
  <si>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</si>
  <si>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</si>
  <si>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</si>
  <si>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</si>
  <si>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</si>
  <si>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</si>
  <si>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</si>
  <si>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</si>
  <si>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</si>
  <si>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</si>
  <si>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</si>
  <si>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</si>
  <si>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</si>
  <si>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</si>
  <si>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</si>
  <si>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</si>
  <si>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</si>
  <si>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</si>
  <si>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</si>
  <si>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</si>
  <si>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</si>
  <si>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</si>
  <si>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</si>
  <si>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</si>
  <si>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</si>
  <si>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</si>
  <si>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</si>
  <si>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</si>
  <si>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</si>
  <si>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</si>
  <si>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</si>
  <si>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</si>
  <si>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</si>
  <si>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</si>
  <si>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</si>
  <si>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</si>
  <si>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</si>
  <si>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</si>
  <si>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</si>
  <si>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</si>
  <si>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</si>
  <si>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</si>
  <si>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</si>
  <si>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</si>
  <si>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</si>
  <si>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</si>
  <si>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</si>
  <si>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</si>
  <si>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</si>
  <si>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</si>
  <si>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</si>
  <si>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</si>
  <si>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</si>
  <si>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</si>
  <si>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</si>
  <si>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</si>
  <si>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</si>
  <si>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</si>
  <si>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</si>
  <si>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</si>
  <si>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</si>
  <si>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</si>
  <si>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</si>
  <si>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</si>
  <si>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</si>
  <si>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</si>
  <si>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</si>
  <si>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</si>
  <si>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</si>
  <si>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</si>
  <si>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</si>
  <si>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</si>
  <si>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</si>
  <si>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</si>
  <si>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</si>
  <si>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</si>
  <si>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</si>
  <si>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</si>
  <si>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</si>
  <si>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</si>
  <si>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</si>
  <si>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</si>
  <si>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</si>
  <si>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</si>
  <si>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</si>
  <si>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</si>
  <si>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</si>
  <si>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</si>
  <si>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</si>
  <si>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</si>
  <si>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</si>
  <si>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</si>
  <si>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</si>
  <si>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</si>
  <si>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</si>
  <si>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</si>
  <si>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</si>
  <si>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</si>
  <si>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</si>
  <si>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</si>
  <si>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</si>
  <si>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</si>
  <si>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</si>
  <si>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</si>
  <si>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</si>
  <si>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</si>
  <si>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</si>
  <si>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</si>
  <si>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</si>
  <si>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</si>
  <si>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</si>
  <si>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</si>
  <si>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</si>
  <si>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</si>
  <si>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</si>
  <si>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</si>
  <si>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</si>
  <si>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</si>
  <si>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</si>
  <si>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</si>
  <si>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</si>
  <si>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</si>
  <si>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</si>
  <si>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</si>
  <si>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</si>
  <si>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</si>
  <si>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</si>
  <si>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</si>
  <si>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</si>
  <si>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</si>
  <si>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</si>
  <si>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</si>
  <si>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</si>
  <si>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</si>
  <si>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</si>
  <si>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</si>
  <si>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</si>
  <si>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</si>
  <si>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</si>
  <si>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</si>
  <si>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</si>
  <si>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</si>
  <si>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</si>
  <si>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</si>
  <si>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</si>
  <si>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</si>
  <si>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</si>
  <si>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</si>
  <si>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</si>
  <si>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</si>
  <si>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</si>
  <si>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</si>
  <si>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</si>
  <si>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</si>
  <si>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</si>
  <si>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</si>
  <si>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</si>
  <si>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</si>
  <si>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</si>
  <si>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</si>
  <si>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</si>
  <si>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</si>
  <si>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</si>
  <si>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</si>
  <si>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</si>
  <si>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</si>
  <si>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</si>
  <si>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</si>
  <si>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</si>
  <si>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</si>
  <si>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</si>
  <si>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</si>
  <si>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</si>
  <si>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</si>
  <si>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</si>
  <si>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</si>
  <si>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</si>
  <si>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</si>
  <si>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</si>
  <si>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</si>
  <si>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</si>
  <si>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</si>
  <si>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</si>
  <si>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</si>
  <si>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</si>
  <si>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</si>
  <si>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</si>
  <si>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</si>
  <si>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</si>
  <si>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</si>
  <si>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</si>
  <si>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</si>
  <si>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</si>
  <si>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</si>
  <si>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</si>
  <si>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</si>
  <si>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</si>
  <si>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</si>
  <si>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</si>
  <si>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</si>
  <si>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</si>
  <si>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</si>
  <si>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</si>
  <si>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</si>
  <si>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</si>
  <si>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</si>
  <si>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</si>
  <si>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</si>
  <si>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</si>
  <si>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</si>
  <si>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</si>
  <si>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</si>
  <si>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</si>
  <si>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</si>
  <si>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</si>
  <si>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</si>
  <si>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</si>
  <si>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</si>
  <si>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</si>
  <si>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</si>
  <si>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</si>
  <si>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</si>
  <si>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</si>
  <si>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</si>
  <si>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</si>
  <si>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</si>
  <si>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</si>
  <si>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</si>
  <si>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</si>
  <si>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</si>
  <si>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</si>
  <si>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</si>
  <si>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</si>
  <si>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</si>
  <si>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</si>
  <si>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</si>
  <si>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</si>
  <si>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</si>
  <si>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</si>
  <si>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</si>
  <si>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</si>
  <si>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</si>
  <si>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</si>
  <si>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</si>
  <si>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</si>
  <si>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</si>
  <si>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</si>
  <si>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</si>
  <si>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</si>
  <si>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</si>
  <si>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</si>
  <si>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</si>
  <si>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</si>
  <si>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</si>
  <si>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</si>
  <si>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</si>
  <si>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</si>
  <si>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</si>
  <si>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</si>
  <si>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</si>
  <si>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</si>
  <si>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</si>
  <si>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</si>
  <si>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</si>
  <si>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</si>
  <si>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</si>
  <si>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</si>
  <si>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</si>
  <si>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</si>
  <si>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</si>
  <si>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</si>
  <si>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</si>
  <si>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</si>
  <si>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</si>
  <si>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</si>
  <si>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</si>
  <si>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</si>
  <si>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</si>
  <si>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</si>
  <si>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</si>
  <si>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</si>
  <si>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</si>
  <si>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</si>
  <si>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</si>
  <si>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</si>
  <si>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</si>
  <si>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</si>
  <si>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</si>
  <si>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</si>
  <si>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</si>
  <si>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</si>
  <si>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</si>
  <si>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</si>
  <si>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</si>
  <si>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</si>
  <si>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</si>
  <si>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</si>
  <si>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</si>
  <si>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</si>
  <si>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</si>
  <si>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</si>
  <si>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</si>
  <si>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</si>
  <si>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</si>
  <si>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</si>
  <si>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</si>
  <si>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</si>
  <si>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</si>
  <si>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</si>
  <si>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</si>
  <si>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</si>
  <si>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</si>
  <si>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</si>
  <si>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</si>
  <si>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</si>
  <si>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</si>
  <si>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</si>
  <si>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</si>
  <si>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</si>
  <si>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</si>
  <si>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</si>
  <si>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</si>
  <si>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</si>
  <si>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</si>
  <si>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</si>
  <si>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</si>
  <si>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</si>
  <si>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</si>
  <si>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</si>
  <si>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</si>
  <si>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</si>
  <si>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</si>
  <si>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</si>
  <si>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</si>
  <si>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</si>
  <si>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</si>
  <si>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</si>
  <si>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</si>
  <si>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</si>
  <si>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</si>
  <si>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</si>
  <si>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</si>
  <si>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</si>
  <si>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</si>
  <si>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</si>
  <si>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</si>
  <si>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</si>
  <si>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</si>
  <si>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</si>
  <si>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</si>
  <si>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</si>
  <si>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</si>
  <si>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</si>
  <si>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</si>
  <si>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</si>
  <si>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</si>
  <si>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</si>
  <si>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</si>
  <si>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</si>
  <si>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</si>
  <si>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</si>
  <si>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</si>
  <si>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</si>
  <si>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</si>
  <si>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</si>
  <si>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</si>
  <si>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</si>
  <si>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</si>
  <si>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</si>
  <si>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</si>
  <si>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</si>
  <si>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</si>
  <si>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</si>
  <si>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</si>
  <si>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</si>
  <si>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</si>
  <si>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</si>
  <si>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</si>
  <si>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</si>
  <si>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</si>
  <si>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</si>
  <si>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</si>
  <si>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</si>
  <si>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</si>
  <si>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</si>
  <si>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</si>
  <si>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</si>
  <si>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</si>
  <si>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</si>
  <si>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</si>
  <si>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</si>
  <si>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</si>
  <si>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</si>
  <si>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</si>
  <si>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</si>
  <si>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</si>
  <si>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</si>
  <si>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</si>
  <si>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</si>
  <si>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</si>
  <si>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</si>
  <si>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</si>
  <si>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</si>
  <si>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</si>
  <si>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</si>
  <si>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</si>
  <si>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</si>
  <si>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</si>
  <si>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</si>
  <si>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</si>
  <si>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</si>
  <si>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</si>
  <si>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</si>
  <si>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</si>
  <si>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</si>
  <si>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</si>
  <si>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</si>
  <si>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</si>
  <si>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</si>
  <si>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</si>
  <si>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</si>
  <si>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</si>
  <si>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</si>
  <si>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</si>
  <si>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</si>
  <si>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</si>
  <si>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</si>
  <si>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</si>
  <si>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</si>
  <si>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</si>
  <si>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</si>
  <si>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</si>
  <si>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</si>
  <si>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</si>
  <si>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</si>
  <si>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</si>
  <si>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</si>
  <si>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</si>
  <si>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</si>
  <si>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</si>
  <si>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</si>
  <si>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</si>
  <si>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</si>
  <si>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</si>
  <si>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</si>
  <si>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</si>
  <si>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</si>
  <si>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</si>
  <si>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</si>
  <si>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</si>
  <si>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</si>
  <si>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</si>
  <si>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</si>
  <si>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</si>
  <si>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</si>
  <si>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</si>
  <si>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</si>
  <si>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</si>
  <si>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</si>
  <si>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</si>
  <si>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</si>
  <si>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</si>
  <si>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</si>
  <si>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</si>
  <si>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</si>
  <si>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</si>
  <si>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</si>
  <si>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</si>
  <si>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</si>
  <si>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</si>
  <si>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</si>
  <si>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</si>
  <si>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</si>
  <si>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</si>
  <si>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</si>
  <si>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</si>
  <si>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</si>
  <si>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</si>
  <si>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</si>
  <si>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</si>
  <si>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</si>
  <si>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</si>
  <si>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</si>
  <si>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</si>
  <si>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</si>
  <si>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</si>
  <si>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</si>
  <si>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</si>
  <si>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</si>
  <si>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</si>
  <si>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</si>
  <si>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</si>
  <si>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</si>
  <si>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</si>
  <si>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</si>
  <si>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</si>
  <si>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</si>
  <si>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</si>
  <si>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</si>
  <si>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</si>
  <si>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</si>
  <si>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</si>
  <si>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</si>
  <si>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</si>
  <si>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</si>
  <si>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</si>
  <si>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</si>
  <si>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</si>
  <si>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</si>
  <si>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</si>
  <si>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</si>
  <si>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</si>
  <si>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</si>
  <si>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</si>
  <si>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</si>
  <si>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</si>
  <si>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</si>
  <si>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</si>
  <si>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</si>
  <si>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</si>
  <si>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</si>
  <si>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</si>
  <si>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</si>
  <si>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</si>
  <si>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</si>
  <si>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</si>
  <si>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</si>
  <si>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</si>
  <si>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</si>
  <si>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</si>
  <si>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</si>
  <si>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</si>
  <si>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</si>
  <si>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</si>
  <si>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</si>
  <si>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</si>
  <si>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</si>
  <si>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</si>
  <si>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</si>
  <si>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</si>
  <si>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</si>
  <si>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</si>
  <si>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</si>
  <si>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</si>
  <si>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</si>
  <si>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</si>
  <si>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</si>
  <si>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</si>
  <si>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</si>
  <si>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</si>
  <si>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</si>
  <si>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</si>
  <si>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</si>
  <si>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</si>
  <si>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</si>
  <si>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</si>
  <si>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</si>
  <si>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</si>
  <si>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</si>
  <si>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</si>
  <si>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</si>
  <si>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</si>
  <si>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</si>
  <si>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</si>
  <si>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</si>
  <si>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</si>
  <si>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</si>
  <si>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</si>
  <si>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</si>
  <si>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</si>
  <si>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</si>
  <si>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</si>
  <si>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</si>
  <si>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</si>
  <si>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</si>
  <si>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</si>
  <si>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</si>
  <si>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</si>
  <si>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</si>
  <si>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</si>
  <si>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</si>
  <si>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</si>
  <si>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</si>
  <si>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</si>
  <si>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</si>
  <si>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</si>
  <si>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</si>
  <si>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</si>
  <si>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</si>
  <si>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</si>
  <si>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</si>
  <si>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</si>
  <si>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</si>
  <si>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</si>
  <si>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</si>
  <si>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</si>
  <si>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</si>
  <si>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</si>
  <si>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</si>
  <si>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</si>
  <si>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</si>
  <si>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</si>
  <si>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</si>
  <si>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</si>
  <si>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</si>
  <si>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</si>
  <si>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</si>
  <si>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</si>
  <si>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</si>
  <si>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</si>
  <si>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</si>
  <si>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</si>
  <si>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</si>
  <si>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</si>
  <si>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</si>
  <si>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</si>
  <si>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</si>
  <si>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</si>
  <si>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</si>
  <si>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</si>
  <si>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</si>
  <si>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</si>
  <si>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</si>
  <si>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</si>
  <si>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</si>
  <si>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</si>
  <si>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</si>
  <si>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</si>
  <si>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</si>
  <si>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</si>
  <si>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</si>
  <si>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</si>
  <si>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</si>
  <si>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</si>
  <si>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</si>
  <si>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</si>
  <si>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</si>
  <si>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</si>
  <si>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</si>
  <si>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</si>
  <si>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</si>
  <si>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</si>
  <si>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</si>
  <si>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</si>
  <si>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</si>
  <si>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</si>
  <si>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</si>
  <si>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</si>
  <si>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</si>
  <si>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</si>
  <si>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</si>
  <si>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</si>
  <si>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</si>
  <si>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</si>
  <si>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</si>
  <si>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</si>
  <si>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</si>
  <si>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</si>
  <si>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</si>
  <si>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</si>
  <si>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</si>
  <si>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</si>
  <si>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</si>
  <si>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</si>
  <si>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</si>
  <si>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</si>
  <si>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</si>
  <si>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</si>
  <si>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</si>
  <si>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</si>
  <si>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</si>
  <si>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</si>
  <si>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</si>
  <si>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</si>
  <si>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</si>
  <si>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</si>
  <si>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</si>
  <si>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</si>
  <si>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</si>
  <si>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</si>
  <si>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</si>
  <si>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</si>
  <si>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</si>
  <si>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</si>
  <si>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</si>
  <si>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</si>
  <si>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</si>
  <si>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</si>
  <si>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</si>
  <si>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</si>
  <si>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</si>
  <si>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</si>
  <si>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</si>
  <si>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</si>
  <si>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</si>
  <si>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</si>
  <si>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</si>
  <si>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</si>
  <si>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</si>
  <si>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</si>
  <si>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</si>
  <si>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</si>
  <si>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</si>
  <si>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</si>
  <si>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</si>
  <si>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</si>
  <si>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</si>
  <si>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</si>
  <si>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</si>
  <si>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</si>
  <si>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</si>
  <si>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</si>
  <si>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</si>
  <si>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</si>
  <si>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</si>
  <si>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</si>
  <si>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</si>
  <si>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</si>
  <si>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</si>
  <si>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</si>
  <si>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</si>
  <si>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</si>
  <si>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</si>
  <si>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</si>
  <si>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</si>
  <si>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</si>
  <si>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</si>
  <si>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</si>
  <si>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</si>
  <si>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</si>
  <si>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</si>
  <si>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</si>
  <si>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</si>
  <si>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</si>
  <si>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</si>
  <si>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</si>
  <si>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</si>
  <si>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</si>
  <si>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</si>
  <si>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</si>
  <si>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</si>
  <si>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</si>
  <si>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</si>
  <si>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</si>
  <si>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</si>
  <si>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</si>
  <si>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</si>
  <si>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</si>
  <si>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</si>
  <si>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</si>
  <si>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</si>
  <si>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</si>
  <si>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</si>
  <si>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</si>
  <si>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</si>
  <si>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</si>
  <si>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</si>
  <si>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</si>
  <si>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</si>
  <si>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</si>
  <si>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</si>
  <si>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</si>
  <si>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</si>
  <si>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</si>
  <si>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</si>
  <si>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</si>
  <si>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</si>
  <si>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</si>
  <si>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</si>
  <si>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</si>
  <si>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</si>
  <si>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</si>
  <si>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</si>
  <si>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</si>
  <si>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</si>
  <si>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</si>
  <si>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</si>
  <si>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</si>
  <si>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</si>
  <si>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</si>
  <si>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</si>
  <si>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</si>
  <si>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</si>
  <si>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</si>
  <si>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</si>
  <si>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</si>
  <si>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</si>
  <si>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</si>
  <si>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</si>
  <si>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</si>
  <si>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</si>
  <si>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</si>
  <si>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</si>
  <si>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</si>
  <si>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</si>
  <si>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</si>
  <si>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</si>
  <si>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</si>
  <si>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</si>
  <si>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</si>
  <si>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</si>
  <si>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</si>
  <si>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</si>
  <si>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</si>
  <si>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</si>
  <si>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</si>
  <si>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</si>
  <si>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</si>
  <si>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</si>
  <si>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</si>
  <si>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</si>
  <si>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</si>
  <si>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</si>
  <si>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</si>
  <si>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</si>
  <si>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</si>
  <si>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</si>
  <si>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</si>
  <si>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</si>
  <si>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</si>
  <si>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</si>
  <si>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</si>
  <si>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</si>
  <si>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</si>
  <si>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</si>
  <si>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</si>
  <si>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</si>
  <si>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</si>
  <si>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</si>
  <si>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</si>
  <si>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</si>
  <si>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</si>
  <si>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</si>
  <si>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</si>
  <si>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</si>
  <si>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</si>
  <si>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</si>
  <si>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</si>
  <si>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</si>
  <si>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</si>
  <si>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</si>
  <si>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</si>
  <si>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</si>
  <si>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</si>
  <si>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</si>
  <si>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</si>
  <si>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</si>
  <si>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</si>
  <si>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</si>
  <si>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</si>
  <si>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</si>
  <si>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</si>
  <si>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</si>
  <si>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</si>
  <si>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</si>
  <si>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</si>
  <si>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</si>
  <si>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</si>
  <si>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</si>
  <si>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</si>
  <si>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</si>
  <si>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</si>
  <si>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</si>
  <si>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</si>
  <si>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</si>
  <si>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</si>
  <si>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</si>
  <si>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</si>
  <si>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</si>
  <si>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</si>
  <si>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</si>
  <si>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</si>
  <si>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</si>
  <si>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</si>
  <si>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</si>
  <si>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</si>
  <si>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</si>
  <si>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</si>
  <si>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</si>
  <si>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</si>
  <si>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</si>
  <si>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</si>
  <si>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</si>
  <si>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</si>
  <si>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</si>
  <si>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</si>
  <si>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</si>
  <si>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</si>
  <si>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</si>
  <si>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</si>
  <si>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</si>
  <si>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</si>
  <si>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</si>
  <si>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</si>
  <si>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</si>
  <si>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</si>
  <si>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</si>
  <si>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</si>
  <si>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</si>
  <si>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</si>
  <si>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</si>
  <si>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</si>
  <si>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</si>
  <si>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</si>
  <si>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</si>
  <si>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</si>
  <si>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</si>
  <si>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</si>
  <si>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</si>
  <si>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</si>
  <si>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</si>
  <si>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</si>
  <si>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</si>
  <si>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</si>
  <si>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</si>
  <si>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</si>
  <si>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</si>
  <si>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</si>
  <si>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</si>
  <si>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</si>
  <si>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</si>
  <si>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</si>
  <si>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</si>
  <si>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</si>
  <si>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</si>
  <si>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</si>
  <si>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</si>
  <si>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</si>
  <si>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</si>
  <si>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</si>
  <si>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</si>
  <si>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</si>
  <si>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</si>
  <si>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</si>
  <si>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</si>
  <si>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</si>
  <si>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</si>
  <si>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</si>
  <si>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</si>
  <si>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</si>
  <si>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</si>
  <si>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</si>
  <si>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</si>
  <si>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</si>
  <si>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</si>
  <si>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</si>
  <si>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</si>
  <si>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</si>
  <si>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</si>
  <si>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</si>
  <si>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</si>
  <si>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</si>
  <si>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</si>
  <si>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</si>
  <si>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</si>
  <si>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</si>
  <si>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</si>
  <si>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</si>
  <si>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</si>
  <si>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</si>
  <si>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</si>
  <si>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</si>
  <si>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</si>
  <si>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</si>
  <si>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</si>
  <si>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</si>
  <si>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</si>
  <si>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</si>
  <si>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</si>
  <si>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</si>
  <si>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</si>
  <si>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</si>
  <si>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</si>
  <si>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</si>
  <si>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</si>
  <si>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</si>
  <si>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</si>
  <si>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</si>
  <si>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</si>
  <si>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</si>
  <si>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</si>
  <si>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</si>
  <si>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</si>
  <si>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</si>
  <si>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</si>
  <si>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</si>
  <si>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</si>
  <si>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</si>
  <si>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</si>
  <si>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</si>
  <si>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</si>
  <si>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</si>
  <si>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</si>
  <si>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</si>
  <si>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</si>
  <si>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</si>
  <si>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</si>
  <si>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</si>
  <si>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</si>
  <si>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</si>
  <si>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</si>
  <si>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</si>
  <si>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</si>
  <si>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</si>
  <si>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</si>
  <si>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</si>
  <si>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</si>
  <si>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</si>
  <si>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</si>
  <si>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</si>
  <si>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</si>
  <si>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</si>
  <si>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</si>
  <si>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</si>
  <si>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</si>
  <si>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</si>
  <si>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</si>
  <si>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</si>
  <si>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</si>
  <si>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</si>
  <si>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</si>
  <si>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</si>
  <si>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</si>
  <si>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</si>
  <si>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</si>
  <si>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</si>
  <si>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</si>
  <si>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</si>
  <si>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</si>
  <si>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</si>
  <si>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</si>
  <si>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</si>
  <si>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</si>
  <si>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</si>
  <si>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</si>
  <si>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</si>
  <si>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</si>
  <si>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</si>
  <si>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</si>
  <si>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</si>
  <si>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</si>
  <si>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</si>
  <si>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</si>
  <si>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</si>
  <si>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</si>
  <si>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</si>
  <si>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</si>
  <si>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</si>
  <si>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</si>
  <si>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</si>
  <si>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</si>
  <si>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</si>
  <si>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</si>
  <si>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</si>
  <si>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</si>
  <si>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</si>
  <si>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</si>
  <si>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</si>
  <si>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</si>
  <si>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</si>
  <si>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</si>
  <si>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</si>
  <si>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</si>
  <si>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</si>
  <si>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</si>
  <si>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</si>
  <si>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</si>
  <si>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</si>
  <si>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</si>
  <si>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</si>
  <si>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</si>
  <si>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</si>
  <si>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</si>
  <si>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</si>
  <si>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</si>
  <si>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</si>
  <si>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</si>
  <si>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</si>
  <si>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</si>
  <si>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</si>
  <si>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</si>
  <si>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</si>
  <si>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</si>
  <si>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</si>
  <si>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</si>
  <si>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</si>
  <si>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</si>
  <si>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</si>
  <si>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</si>
  <si>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</si>
  <si>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</si>
  <si>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</si>
  <si>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</si>
  <si>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</si>
  <si>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</si>
  <si>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</si>
  <si>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</si>
  <si>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</si>
  <si>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</si>
  <si>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</si>
  <si>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</si>
  <si>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</si>
  <si>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</si>
  <si>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</si>
  <si>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</si>
  <si>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</si>
  <si>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</si>
  <si>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</si>
  <si>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</si>
  <si>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</si>
  <si>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</si>
  <si>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</si>
  <si>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</si>
  <si>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</si>
  <si>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</si>
  <si>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</si>
  <si>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</si>
  <si>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</si>
  <si>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</si>
  <si>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</si>
  <si>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</si>
  <si>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</si>
  <si>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</si>
  <si>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</si>
  <si>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</si>
  <si>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</si>
  <si>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</si>
  <si>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</si>
  <si>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</si>
  <si>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</si>
  <si>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</si>
  <si>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</si>
  <si>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</si>
  <si>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</si>
  <si>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</si>
  <si>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</si>
  <si>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</si>
  <si>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</si>
  <si>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</si>
  <si>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</si>
  <si>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</si>
  <si>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</si>
  <si>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</si>
  <si>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</si>
  <si>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</si>
  <si>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</si>
  <si>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</si>
  <si>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</si>
  <si>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</si>
  <si>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</si>
  <si>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</si>
  <si>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</si>
  <si>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</si>
  <si>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</si>
  <si>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</si>
  <si>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</si>
  <si>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</si>
  <si>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</si>
  <si>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</si>
  <si>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</si>
  <si>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</si>
  <si>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</si>
  <si>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</si>
  <si>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</si>
  <si>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</si>
  <si>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</si>
  <si>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</si>
  <si>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</si>
  <si>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</si>
  <si>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</si>
  <si>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</si>
  <si>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</si>
  <si>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</si>
  <si>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</si>
  <si>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</si>
  <si>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</si>
  <si>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</si>
  <si>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</si>
  <si>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</si>
  <si>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</si>
  <si>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</si>
  <si>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</si>
  <si>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</si>
  <si>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</si>
  <si>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</si>
  <si>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</si>
  <si>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</si>
  <si>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</si>
  <si>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</si>
  <si>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</si>
  <si>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</si>
  <si>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</si>
  <si>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</si>
  <si>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</si>
  <si>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</si>
  <si>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</si>
  <si>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</si>
  <si>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</si>
  <si>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</si>
  <si>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</si>
  <si>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</si>
  <si>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</si>
  <si>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</si>
  <si>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</si>
  <si>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</si>
  <si>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</si>
  <si>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</si>
  <si>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</si>
  <si>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</si>
  <si>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</si>
  <si>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</si>
  <si>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</si>
  <si>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</si>
  <si>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</si>
  <si>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</si>
  <si>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</si>
  <si>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</si>
  <si>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</si>
  <si>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</si>
  <si>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</si>
  <si>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</si>
  <si>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</si>
  <si>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</si>
  <si>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</si>
  <si>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</si>
  <si>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</si>
  <si>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</si>
  <si>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</si>
  <si>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</si>
  <si>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</si>
  <si>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</si>
  <si>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</si>
  <si>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</si>
  <si>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</si>
  <si>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</si>
  <si>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</si>
  <si>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</si>
  <si>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</si>
  <si>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</si>
  <si>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</si>
  <si>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</si>
  <si>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</si>
  <si>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</si>
  <si>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</si>
  <si>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</si>
  <si>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</si>
  <si>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</si>
  <si>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</si>
  <si>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</si>
  <si>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</si>
  <si>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</si>
  <si>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</si>
  <si>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</si>
  <si>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</si>
  <si>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</si>
  <si>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</si>
  <si>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</si>
  <si>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</si>
  <si>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</si>
  <si>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</si>
  <si>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</si>
  <si>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</si>
  <si>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</si>
  <si>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</si>
  <si>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</si>
  <si>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</si>
  <si>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</si>
  <si>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</si>
  <si>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</si>
  <si>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</si>
  <si>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</si>
  <si>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</si>
  <si>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</si>
  <si>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</si>
  <si>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</si>
  <si>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</si>
  <si>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</si>
  <si>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</si>
  <si>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</si>
  <si>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</si>
  <si>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</si>
  <si>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</si>
  <si>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</si>
  <si>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</si>
  <si>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</si>
  <si>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</si>
  <si>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</si>
  <si>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</si>
  <si>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</si>
  <si>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</si>
  <si>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</si>
  <si>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</si>
  <si>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</si>
  <si>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</si>
  <si>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</si>
  <si>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</si>
  <si>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</si>
  <si>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</si>
  <si>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</si>
  <si>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</si>
  <si>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</si>
  <si>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</si>
  <si>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</si>
  <si>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</si>
  <si>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</si>
  <si>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</si>
  <si>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</si>
  <si>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</si>
  <si>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</si>
  <si>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</si>
  <si>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</si>
  <si>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</si>
  <si>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</si>
  <si>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</si>
  <si>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</si>
  <si>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</si>
  <si>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</si>
  <si>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</si>
  <si>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</si>
  <si>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</si>
  <si>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</si>
  <si>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</si>
  <si>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</si>
  <si>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</si>
  <si>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</si>
  <si>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</si>
  <si>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</si>
  <si>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</si>
  <si>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</si>
  <si>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</si>
  <si>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</si>
  <si>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</si>
  <si>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</si>
  <si>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</si>
  <si>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</si>
  <si>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</si>
  <si>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</si>
  <si>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</si>
  <si>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</si>
  <si>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</si>
  <si>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</si>
  <si>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</si>
  <si>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</si>
  <si>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</si>
  <si>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</si>
  <si>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</si>
  <si>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</si>
  <si>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</si>
  <si>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</si>
  <si>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</si>
  <si>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</si>
  <si>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</si>
  <si>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</si>
  <si>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</si>
  <si>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</si>
  <si>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</si>
  <si>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</si>
  <si>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</si>
  <si>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</si>
  <si>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</si>
  <si>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</si>
  <si>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</si>
  <si>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</si>
  <si>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</si>
  <si>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</si>
  <si>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</si>
  <si>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</si>
  <si>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</si>
  <si>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</si>
  <si>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</si>
  <si>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</si>
  <si>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</si>
  <si>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</si>
  <si>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</si>
  <si>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</si>
  <si>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</si>
  <si>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</si>
  <si>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</si>
  <si>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</si>
  <si>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</si>
  <si>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</si>
  <si>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</si>
  <si>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</si>
  <si>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</si>
  <si>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</si>
  <si>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</si>
  <si>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</si>
  <si>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</si>
  <si>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</si>
  <si>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</si>
  <si>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</si>
  <si>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</si>
  <si>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</si>
  <si>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</si>
  <si>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</si>
  <si>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</si>
  <si>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</si>
  <si>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</si>
  <si>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</si>
  <si>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</si>
  <si>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</si>
  <si>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</si>
  <si>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</si>
  <si>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</si>
  <si>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</si>
  <si>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</si>
  <si>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</si>
  <si>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</si>
  <si>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</si>
  <si>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</si>
  <si>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</si>
  <si>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</si>
  <si>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</si>
  <si>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</si>
  <si>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</si>
  <si>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</si>
  <si>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</si>
  <si>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</si>
  <si>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</si>
  <si>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</si>
  <si>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</si>
  <si>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</si>
  <si>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</si>
  <si>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</si>
  <si>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</si>
  <si>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</si>
  <si>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</si>
  <si>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</si>
  <si>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</si>
  <si>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</si>
  <si>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</si>
  <si>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</si>
  <si>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</si>
  <si>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</si>
  <si>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</si>
  <si>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</si>
  <si>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</si>
  <si>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</si>
  <si>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</si>
  <si>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</si>
  <si>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</si>
  <si>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</si>
  <si>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</si>
  <si>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</si>
  <si>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</si>
  <si>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</si>
  <si>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</si>
  <si>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</si>
  <si>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</si>
  <si>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</si>
  <si>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</si>
  <si>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</si>
  <si>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</si>
  <si>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</si>
  <si>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</si>
  <si>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</si>
  <si>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</si>
  <si>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</si>
  <si>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</si>
  <si>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</si>
  <si>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</si>
  <si>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</si>
  <si>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</si>
  <si>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</si>
  <si>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</si>
  <si>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</si>
  <si>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</si>
  <si>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</si>
  <si>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</si>
  <si>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</si>
  <si>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</si>
  <si>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</si>
  <si>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</si>
  <si>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</si>
  <si>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</si>
  <si>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</si>
  <si>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</si>
  <si>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</si>
  <si>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</si>
  <si>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</si>
  <si>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</si>
  <si>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</si>
  <si>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</si>
  <si>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</si>
  <si>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</si>
  <si>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</si>
  <si>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</si>
  <si>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</si>
  <si>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</si>
  <si>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</si>
  <si>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</si>
  <si>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</si>
  <si>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</si>
  <si>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</si>
  <si>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</si>
  <si>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</si>
  <si>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</si>
  <si>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</si>
  <si>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</si>
  <si>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</si>
  <si>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</si>
  <si>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</si>
  <si>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</si>
  <si>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</si>
  <si>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</si>
  <si>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</si>
  <si>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</si>
  <si>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</si>
  <si>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</si>
  <si>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</si>
  <si>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</si>
  <si>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</si>
  <si>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</si>
  <si>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</si>
  <si>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</si>
  <si>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</si>
  <si>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</si>
  <si>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</si>
  <si>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</si>
  <si>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</si>
  <si>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</si>
  <si>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</si>
  <si>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</si>
  <si>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</si>
  <si>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</si>
  <si>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</si>
  <si>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</si>
  <si>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</si>
  <si>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</si>
  <si>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</si>
  <si>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</si>
  <si>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</si>
  <si>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</si>
  <si>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</si>
  <si>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</si>
  <si>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</si>
  <si>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</si>
  <si>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</si>
  <si>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</si>
  <si>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</si>
  <si>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</si>
  <si>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</si>
  <si>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</si>
  <si>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</si>
  <si>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</si>
  <si>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</si>
  <si>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</si>
  <si>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</si>
  <si>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</si>
  <si>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</si>
  <si>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</si>
  <si>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</si>
  <si>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</si>
  <si>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</si>
  <si>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</si>
  <si>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</si>
  <si>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</si>
  <si>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</si>
  <si>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</si>
  <si>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</si>
  <si>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</si>
  <si>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</si>
  <si>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</si>
  <si>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</si>
  <si>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</si>
  <si>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</si>
  <si>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</si>
  <si>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</si>
  <si>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</si>
  <si>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</si>
  <si>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</si>
  <si>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</si>
  <si>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</si>
  <si>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</si>
  <si>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</si>
  <si>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</si>
  <si>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</si>
  <si>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</si>
  <si>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</si>
  <si>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</si>
  <si>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</si>
  <si>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</si>
  <si>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</si>
  <si>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</si>
  <si>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</si>
  <si>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</si>
  <si>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</si>
  <si>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</si>
  <si>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</si>
  <si>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</si>
  <si>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</si>
  <si>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</si>
  <si>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</si>
  <si>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</si>
  <si>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</si>
  <si>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</si>
  <si>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</si>
  <si>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</si>
  <si>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</si>
  <si>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</si>
  <si>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</si>
  <si>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</si>
  <si>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</si>
  <si>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</si>
  <si>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</si>
  <si>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</si>
  <si>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</si>
  <si>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</si>
  <si>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</si>
  <si>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</si>
  <si>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</si>
  <si>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</si>
  <si>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</si>
  <si>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</si>
  <si>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</si>
  <si>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</si>
  <si>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</si>
  <si>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</si>
  <si>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</si>
  <si>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</si>
  <si>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</si>
  <si>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</si>
  <si>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</si>
  <si>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</si>
  <si>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</si>
  <si>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</si>
  <si>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</si>
  <si>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</si>
  <si>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</si>
  <si>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</si>
  <si>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</si>
  <si>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</si>
  <si>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</si>
  <si>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</si>
  <si>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</si>
  <si>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</si>
  <si>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</si>
  <si>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</si>
  <si>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</si>
  <si>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</si>
  <si>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</si>
  <si>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</si>
  <si>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</si>
  <si>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</si>
  <si>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</si>
  <si>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</si>
  <si>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</si>
  <si>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</si>
  <si>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</si>
  <si>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</si>
  <si>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</si>
  <si>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</si>
  <si>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</si>
  <si>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</si>
  <si>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</si>
  <si>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</si>
  <si>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</si>
  <si>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</si>
  <si>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</si>
  <si>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</si>
  <si>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</si>
  <si>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</si>
  <si>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</si>
  <si>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</si>
  <si>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</si>
  <si>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</si>
  <si>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</si>
  <si>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</si>
  <si>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</si>
  <si>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</si>
  <si>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</si>
  <si>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</si>
  <si>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</si>
  <si>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</si>
  <si>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</si>
  <si>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</si>
  <si>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</si>
  <si>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</si>
  <si>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</si>
  <si>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</si>
  <si>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</si>
  <si>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</si>
  <si>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</si>
  <si>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</si>
  <si>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</si>
  <si>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</si>
  <si>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</si>
  <si>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</si>
  <si>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</si>
  <si>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</si>
  <si>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</si>
  <si>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</si>
  <si>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</si>
  <si>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</si>
  <si>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</si>
  <si>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</si>
  <si>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</si>
  <si>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</si>
  <si>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</si>
  <si>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</si>
  <si>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</si>
  <si>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</si>
  <si>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</si>
  <si>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</si>
  <si>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</si>
  <si>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</si>
  <si>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</si>
  <si>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</si>
  <si>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</si>
  <si>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</si>
  <si>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</si>
  <si>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</si>
  <si>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</si>
  <si>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</si>
  <si>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</si>
  <si>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</si>
  <si>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</si>
  <si>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</si>
  <si>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</si>
  <si>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</si>
  <si>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</si>
  <si>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</si>
  <si>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</si>
  <si>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</si>
  <si>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</si>
  <si>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</si>
  <si>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</si>
  <si>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</si>
  <si>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</si>
  <si>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</si>
  <si>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</si>
  <si>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</si>
  <si>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</si>
  <si>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</si>
  <si>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</si>
  <si>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</si>
  <si>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</si>
  <si>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</si>
  <si>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</si>
  <si>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</si>
  <si>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</si>
  <si>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</si>
  <si>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</si>
  <si>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</si>
  <si>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</si>
  <si>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</si>
  <si>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</si>
  <si>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</si>
  <si>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</si>
  <si>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</si>
  <si>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</si>
  <si>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</si>
  <si>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</si>
  <si>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</si>
  <si>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</si>
  <si>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</si>
  <si>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</si>
  <si>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</si>
  <si>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</si>
  <si>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</si>
  <si>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</si>
  <si>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</si>
  <si>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</si>
  <si>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</si>
  <si>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</si>
  <si>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</si>
  <si>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</si>
  <si>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</si>
  <si>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</si>
  <si>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</si>
  <si>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</si>
  <si>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</si>
  <si>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</si>
  <si>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</si>
  <si>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</si>
  <si>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</si>
  <si>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</si>
  <si>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</si>
  <si>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</si>
  <si>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</si>
  <si>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</si>
  <si>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</si>
  <si>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</si>
  <si>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</si>
  <si>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</si>
  <si>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</si>
  <si>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</si>
  <si>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</si>
  <si>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</si>
  <si>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</si>
  <si>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</si>
  <si>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</si>
  <si>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</si>
  <si>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</si>
  <si>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</si>
  <si>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</si>
  <si>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</si>
  <si>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</si>
  <si>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</si>
  <si>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</si>
  <si>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</si>
  <si>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</si>
  <si>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</si>
  <si>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</si>
  <si>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</si>
  <si>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</si>
  <si>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</si>
  <si>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</si>
  <si>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</si>
  <si>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</si>
  <si>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</si>
  <si>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</si>
  <si>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</si>
  <si>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</si>
  <si>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</si>
  <si>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</si>
  <si>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</si>
  <si>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</si>
  <si>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</si>
  <si>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</si>
  <si>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</si>
  <si>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</si>
  <si>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</si>
  <si>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</si>
  <si>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</si>
  <si>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</si>
  <si>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</si>
  <si>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</si>
  <si>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</si>
  <si>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</si>
  <si>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</si>
  <si>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</si>
  <si>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</si>
  <si>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</si>
  <si>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</si>
  <si>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</si>
  <si>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</si>
  <si>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</si>
  <si>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</si>
  <si>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</si>
  <si>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</si>
  <si>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</si>
  <si>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</si>
  <si>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</si>
  <si>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</si>
  <si>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</si>
  <si>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</si>
  <si>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</si>
  <si>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</si>
  <si>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</si>
  <si>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</si>
  <si>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</si>
  <si>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</si>
  <si>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</si>
  <si>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</si>
  <si>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</si>
  <si>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</si>
  <si>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</si>
  <si>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</si>
  <si>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</si>
  <si>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</si>
  <si>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</si>
  <si>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</si>
  <si>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</si>
  <si>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</si>
  <si>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</si>
  <si>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</si>
  <si>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</si>
  <si>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</si>
  <si>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</si>
  <si>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</si>
  <si>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</si>
  <si>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</si>
  <si>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</si>
  <si>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</si>
  <si>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</si>
  <si>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</si>
  <si>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</si>
  <si>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</si>
  <si>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</si>
  <si>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</si>
  <si>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</si>
  <si>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</si>
  <si>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</si>
  <si>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</si>
  <si>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</si>
  <si>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</si>
  <si>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</si>
  <si>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</si>
  <si>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</si>
  <si>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</si>
  <si>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</si>
  <si>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</si>
  <si>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</si>
  <si>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</si>
  <si>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</si>
  <si>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</si>
  <si>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</si>
  <si>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</si>
  <si>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</si>
  <si>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</si>
  <si>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</si>
  <si>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</si>
  <si>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</si>
  <si>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</si>
  <si>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</si>
  <si>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</si>
  <si>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</si>
  <si>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</si>
  <si>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</si>
  <si>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</si>
  <si>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</si>
  <si>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</si>
  <si>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</si>
  <si>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</si>
  <si>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</si>
  <si>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</si>
  <si>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</si>
  <si>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</si>
  <si>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</si>
  <si>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</si>
  <si>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</si>
  <si>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</si>
  <si>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</si>
  <si>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</si>
  <si>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</si>
  <si>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</si>
  <si>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</si>
  <si>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</si>
  <si>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</si>
  <si>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</si>
  <si>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</si>
  <si>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</si>
  <si>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</si>
  <si>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</si>
  <si>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</si>
  <si>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</si>
  <si>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</si>
  <si>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</si>
  <si>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</si>
  <si>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</si>
  <si>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</si>
  <si>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</si>
  <si>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</si>
  <si>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</si>
  <si>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</si>
  <si>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</si>
  <si>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</si>
  <si>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</si>
  <si>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</si>
  <si>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</si>
  <si>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</si>
  <si>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</si>
  <si>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</si>
  <si>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</si>
  <si>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</si>
  <si>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</si>
  <si>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</si>
  <si>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</si>
  <si>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</si>
  <si>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</si>
  <si>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</si>
  <si>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</si>
  <si>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</si>
  <si>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</si>
  <si>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</si>
  <si>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</si>
  <si>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</si>
  <si>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</si>
  <si>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</si>
  <si>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</si>
  <si>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</si>
  <si>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</si>
  <si>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</si>
  <si>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</si>
  <si>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</si>
  <si>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</si>
  <si>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</si>
  <si>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</si>
  <si>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</si>
  <si>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</si>
  <si>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</si>
  <si>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</si>
  <si>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</si>
  <si>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</si>
  <si>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</si>
  <si>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</si>
  <si>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</si>
  <si>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</si>
  <si>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</si>
  <si>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</si>
  <si>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</si>
  <si>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</si>
  <si>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</si>
  <si>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</si>
  <si>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</si>
  <si>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</si>
  <si>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</si>
  <si>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</si>
  <si>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</si>
  <si>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</si>
  <si>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</si>
  <si>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</si>
  <si>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</si>
  <si>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</si>
  <si>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</si>
  <si>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</si>
  <si>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</si>
  <si>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</si>
  <si>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</si>
  <si>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</si>
  <si>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</si>
  <si>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</si>
  <si>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</si>
  <si>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</si>
  <si>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</si>
  <si>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</si>
  <si>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</si>
  <si>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</si>
  <si>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</si>
  <si>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</si>
  <si>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</si>
  <si>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</si>
  <si>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</si>
  <si>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</si>
  <si>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</si>
  <si>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</si>
  <si>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</si>
  <si>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</si>
  <si>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</si>
  <si>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</si>
  <si>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</si>
  <si>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</si>
  <si>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</si>
  <si>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</si>
  <si>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</si>
  <si>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</si>
  <si>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</si>
  <si>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</si>
  <si>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</si>
  <si>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</si>
  <si>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</si>
  <si>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</si>
  <si>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</si>
  <si>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</si>
  <si>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</si>
  <si>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</si>
  <si>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</si>
  <si>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</si>
  <si>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</si>
  <si>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</si>
  <si>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</si>
  <si>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</si>
  <si>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</si>
  <si>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</si>
  <si>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</si>
  <si>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</si>
  <si>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</si>
  <si>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</si>
  <si>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</si>
  <si>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</si>
  <si>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</si>
  <si>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</si>
  <si>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</si>
  <si>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</si>
  <si>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</si>
  <si>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</si>
  <si>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</si>
  <si>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</si>
  <si>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</si>
  <si>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</si>
  <si>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</si>
  <si>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</si>
  <si>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</si>
  <si>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</si>
  <si>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</si>
  <si>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</si>
  <si>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</si>
  <si>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</si>
  <si>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</si>
  <si>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</si>
  <si>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</si>
  <si>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</si>
  <si>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</si>
  <si>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</si>
  <si>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</si>
  <si>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</si>
  <si>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</si>
  <si>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</si>
  <si>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</si>
  <si>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</si>
  <si>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</si>
  <si>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</si>
  <si>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</si>
  <si>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</si>
  <si>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</si>
  <si>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</si>
  <si>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</si>
  <si>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</si>
  <si>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</si>
  <si>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</si>
  <si>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</si>
  <si>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</si>
  <si>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</si>
  <si>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</si>
  <si>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</si>
  <si>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</si>
  <si>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</si>
  <si>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</si>
  <si>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</si>
  <si>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</si>
  <si>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</si>
  <si>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</si>
  <si>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</si>
  <si>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</si>
  <si>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</si>
  <si>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</si>
  <si>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</si>
  <si>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</si>
  <si>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</si>
  <si>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</si>
  <si>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</si>
  <si>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</si>
  <si>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</si>
  <si>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</si>
  <si>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</si>
  <si>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</si>
  <si>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</si>
  <si>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</si>
  <si>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</si>
  <si>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</si>
  <si>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</si>
  <si>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</si>
  <si>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</si>
  <si>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</si>
  <si>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</si>
  <si>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</si>
  <si>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</si>
  <si>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</si>
  <si>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</si>
  <si>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</si>
  <si>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</si>
  <si>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</si>
  <si>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</si>
  <si>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</si>
  <si>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</si>
  <si>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</si>
  <si>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</si>
  <si>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</si>
  <si>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</si>
  <si>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</si>
  <si>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</si>
  <si>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</si>
  <si>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</si>
  <si>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</si>
  <si>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</si>
  <si>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</si>
  <si>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</si>
  <si>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</si>
  <si>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</si>
  <si>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</si>
  <si>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</si>
  <si>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</si>
  <si>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</si>
  <si>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</si>
  <si>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</si>
  <si>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</si>
  <si>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</si>
  <si>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</si>
  <si>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</si>
  <si>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</si>
  <si>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</si>
  <si>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</si>
  <si>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</si>
  <si>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</si>
  <si>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</si>
  <si>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</si>
  <si>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</si>
  <si>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</si>
  <si>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</si>
  <si>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</si>
  <si>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</si>
  <si>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</si>
  <si>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</si>
  <si>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</si>
  <si>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</si>
  <si>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</si>
  <si>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</si>
  <si>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</si>
  <si>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</si>
  <si>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</si>
  <si>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</si>
  <si>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</si>
  <si>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</si>
  <si>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</si>
  <si>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</si>
  <si>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</si>
  <si>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</si>
  <si>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</si>
  <si>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</si>
  <si>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</si>
  <si>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</si>
  <si>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</si>
  <si>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</si>
  <si>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</si>
  <si>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</si>
  <si>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</si>
  <si>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</si>
  <si>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</si>
  <si>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</si>
  <si>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</si>
  <si>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</si>
  <si>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</si>
  <si>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</si>
  <si>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</si>
  <si>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</si>
  <si>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</si>
  <si>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</si>
  <si>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</si>
  <si>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</si>
  <si>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</si>
  <si>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</si>
  <si>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</si>
  <si>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</si>
  <si>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</si>
  <si>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</si>
  <si>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</si>
  <si>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</si>
  <si>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</si>
  <si>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</si>
  <si>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</si>
  <si>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</si>
  <si>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</si>
  <si>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</si>
  <si>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</si>
  <si>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</si>
  <si>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</si>
  <si>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</si>
  <si>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</si>
  <si>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</si>
  <si>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</si>
  <si>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</si>
  <si>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</si>
  <si>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</si>
  <si>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</si>
  <si>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</si>
  <si>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</si>
  <si>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</si>
  <si>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</si>
  <si>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</si>
  <si>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</si>
  <si>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</si>
  <si>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</si>
  <si>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</si>
  <si>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</si>
  <si>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</si>
  <si>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</si>
  <si>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</si>
  <si>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</si>
  <si>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</si>
  <si>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</si>
  <si>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</si>
  <si>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</si>
  <si>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</si>
  <si>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</si>
  <si>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</si>
  <si>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</si>
  <si>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</si>
  <si>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</si>
  <si>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</si>
  <si>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</si>
  <si>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</si>
  <si>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</si>
  <si>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</si>
  <si>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</si>
  <si>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</si>
  <si>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</si>
  <si>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</si>
  <si>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</si>
  <si>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</si>
  <si>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</si>
  <si>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</si>
  <si>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</si>
  <si>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</si>
  <si>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</si>
  <si>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</si>
  <si>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</si>
  <si>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</si>
  <si>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</si>
  <si>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</si>
  <si>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</si>
  <si>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</si>
  <si>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</si>
  <si>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</si>
  <si>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</si>
  <si>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</si>
  <si>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</si>
  <si>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</si>
  <si>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</si>
  <si>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</si>
  <si>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</si>
  <si>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</si>
  <si>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</si>
  <si>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</si>
  <si>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</si>
  <si>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</si>
  <si>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</si>
  <si>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</si>
  <si>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</si>
  <si>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</si>
  <si>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</si>
  <si>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</si>
  <si>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</si>
  <si>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</si>
  <si>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</si>
  <si>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</si>
  <si>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</si>
  <si>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</si>
  <si>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</si>
  <si>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</si>
  <si>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</si>
  <si>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</si>
  <si>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</si>
  <si>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</si>
  <si>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</si>
  <si>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</si>
  <si>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</si>
  <si>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</si>
  <si>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</si>
  <si>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</si>
  <si>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</si>
  <si>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</si>
  <si>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</si>
  <si>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</si>
  <si>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</si>
  <si>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</si>
  <si>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</si>
  <si>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</si>
  <si>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</si>
  <si>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</si>
  <si>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</si>
  <si>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</si>
  <si>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</si>
  <si>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</si>
  <si>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</si>
  <si>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</si>
  <si>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</si>
  <si>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</si>
  <si>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</si>
  <si>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</si>
  <si>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</si>
  <si>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</si>
  <si>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</si>
  <si>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</si>
  <si>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</si>
  <si>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</si>
  <si>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</si>
  <si>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</si>
  <si>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</si>
  <si>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</si>
  <si>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</si>
  <si>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</si>
  <si>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</si>
  <si>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</si>
  <si>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</si>
  <si>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</si>
  <si>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</si>
  <si>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</si>
  <si>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</si>
  <si>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</si>
  <si>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</si>
  <si>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</si>
  <si>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</si>
  <si>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</si>
  <si>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</si>
  <si>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</si>
  <si>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</si>
  <si>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</si>
  <si>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</si>
  <si>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</si>
  <si>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</si>
  <si>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</si>
  <si>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</si>
  <si>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</si>
  <si>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</si>
  <si>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</si>
  <si>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</si>
  <si>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</si>
  <si>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</si>
  <si>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</si>
  <si>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</si>
  <si>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</si>
  <si>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</si>
  <si>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</si>
  <si>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</si>
  <si>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</si>
  <si>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</si>
  <si>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</si>
  <si>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</si>
  <si>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</si>
  <si>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</si>
  <si>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</si>
  <si>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</si>
  <si>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</si>
  <si>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</si>
  <si>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</si>
  <si>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</si>
  <si>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</si>
  <si>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</si>
  <si>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</si>
  <si>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</si>
  <si>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</si>
  <si>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</si>
  <si>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</si>
  <si>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</si>
  <si>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</si>
  <si>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</si>
  <si>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</si>
  <si>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</si>
  <si>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</si>
  <si>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</si>
  <si>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</si>
  <si>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</si>
  <si>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</si>
  <si>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</si>
  <si>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</si>
  <si>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</si>
  <si>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</si>
  <si>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</si>
  <si>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</si>
  <si>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</si>
  <si>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</si>
  <si>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</si>
  <si>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</si>
  <si>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</si>
  <si>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</si>
  <si>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</si>
  <si>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</si>
  <si>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</si>
  <si>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</si>
  <si>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</si>
  <si>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</si>
  <si>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</si>
  <si>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</si>
  <si>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</si>
  <si>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</si>
  <si>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</si>
  <si>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</si>
  <si>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</si>
  <si>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</si>
  <si>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</si>
  <si>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</si>
  <si>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</si>
  <si>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</si>
  <si>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</si>
  <si>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</si>
  <si>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</si>
  <si>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</si>
  <si>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</si>
  <si>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</si>
  <si>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</si>
  <si>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</si>
  <si>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</si>
  <si>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</si>
  <si>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</si>
  <si>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</si>
  <si>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</si>
  <si>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</si>
  <si>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</si>
  <si>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</si>
  <si>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</si>
  <si>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</si>
  <si>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</si>
  <si>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</si>
  <si>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</si>
  <si>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</si>
  <si>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</si>
  <si>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</si>
  <si>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</si>
  <si>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</si>
  <si>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</si>
  <si>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</si>
  <si>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</si>
  <si>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</si>
  <si>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</si>
  <si>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</si>
  <si>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</si>
  <si>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</si>
  <si>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</si>
  <si>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</si>
  <si>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</si>
  <si>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</si>
  <si>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</si>
  <si>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</si>
  <si>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</si>
  <si>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</si>
  <si>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</si>
  <si>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</si>
  <si>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</si>
  <si>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</si>
  <si>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</si>
  <si>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</si>
  <si>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</si>
  <si>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</si>
  <si>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</si>
  <si>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</si>
  <si>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</si>
  <si>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</si>
  <si>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</si>
  <si>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</si>
  <si>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</si>
  <si>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</si>
  <si>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</si>
  <si>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</si>
  <si>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</si>
  <si>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</si>
  <si>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</si>
  <si>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</si>
  <si>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</si>
  <si>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</si>
  <si>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</si>
  <si>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</si>
  <si>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</si>
  <si>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</si>
  <si>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</si>
  <si>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</si>
  <si>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</si>
  <si>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</si>
  <si>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</si>
  <si>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</si>
  <si>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</si>
  <si>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</si>
  <si>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</si>
  <si>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</si>
  <si>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</si>
  <si>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</si>
  <si>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</si>
  <si>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</si>
  <si>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</si>
  <si>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</si>
  <si>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</si>
  <si>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</si>
  <si>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</si>
  <si>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</si>
  <si>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</si>
  <si>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</si>
  <si>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</si>
  <si>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</si>
  <si>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</si>
  <si>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</si>
  <si>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</si>
  <si>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</si>
  <si>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</si>
  <si>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</si>
  <si>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</si>
  <si>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</si>
  <si>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</si>
  <si>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</si>
  <si>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</si>
  <si>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</si>
  <si>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</si>
  <si>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</si>
  <si>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</si>
  <si>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</si>
  <si>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</si>
  <si>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</si>
  <si>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</si>
  <si>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</si>
  <si>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</si>
  <si>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</si>
  <si>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</si>
  <si>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</si>
  <si>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</si>
  <si>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</si>
  <si>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</si>
  <si>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</si>
  <si>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</si>
  <si>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</si>
  <si>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</si>
  <si>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</si>
  <si>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</si>
  <si>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</si>
  <si>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</si>
  <si>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</si>
  <si>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</si>
  <si>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</si>
  <si>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</si>
  <si>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</si>
  <si>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</si>
  <si>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</si>
  <si>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</si>
  <si>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</si>
  <si>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</si>
  <si>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</si>
  <si>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</si>
  <si>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</si>
  <si>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</si>
  <si>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</si>
  <si>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</si>
  <si>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</si>
  <si>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</si>
  <si>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</si>
  <si>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</si>
  <si>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</si>
  <si>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</si>
  <si>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</si>
  <si>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</si>
  <si>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</si>
  <si>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</si>
  <si>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</si>
  <si>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</si>
  <si>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</si>
  <si>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</si>
  <si>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</si>
  <si>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</si>
  <si>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</si>
  <si>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</si>
  <si>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</si>
  <si>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</si>
  <si>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</si>
  <si>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</si>
  <si>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</si>
  <si>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</si>
  <si>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</si>
  <si>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</si>
  <si>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</si>
  <si>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</si>
  <si>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</si>
  <si>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</si>
  <si>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</si>
  <si>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</si>
  <si>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</si>
  <si>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</si>
  <si>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</si>
  <si>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</si>
  <si>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</si>
  <si>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</si>
  <si>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</si>
  <si>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</si>
  <si>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</si>
  <si>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</si>
  <si>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</si>
  <si>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</si>
  <si>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</si>
  <si>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</si>
  <si>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</si>
  <si>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</si>
  <si>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</si>
  <si>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</si>
  <si>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</si>
  <si>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</si>
  <si>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</si>
  <si>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</si>
  <si>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</si>
  <si>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</si>
  <si>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</si>
  <si>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</si>
  <si>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</si>
  <si>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</si>
  <si>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</si>
  <si>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</si>
  <si>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</si>
  <si>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</si>
  <si>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</si>
  <si>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</si>
  <si>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</si>
  <si>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</si>
  <si>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</si>
  <si>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</si>
  <si>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</si>
  <si>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</si>
  <si>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</si>
  <si>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</si>
  <si>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</si>
  <si>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</si>
  <si>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</si>
  <si>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</si>
  <si>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</si>
  <si>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</si>
  <si>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</si>
  <si>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</si>
  <si>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</si>
  <si>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</si>
  <si>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</si>
  <si>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</si>
  <si>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</si>
  <si>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</si>
  <si>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</si>
  <si>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</si>
  <si>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</si>
  <si>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</si>
  <si>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</si>
  <si>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</si>
  <si>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</si>
  <si>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</si>
  <si>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</si>
  <si>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</si>
  <si>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</si>
  <si>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</si>
  <si>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</si>
  <si>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</si>
  <si>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</si>
  <si>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</si>
  <si>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</si>
  <si>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</si>
  <si>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</si>
  <si>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</si>
  <si>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</si>
  <si>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</si>
  <si>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</si>
  <si>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</si>
  <si>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</si>
  <si>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</si>
  <si>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</si>
  <si>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</si>
  <si>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</si>
  <si>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</si>
  <si>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</si>
  <si>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</si>
  <si>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</si>
  <si>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</si>
  <si>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</si>
  <si>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</si>
  <si>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</si>
  <si>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</si>
  <si>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</si>
  <si>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</si>
  <si>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</si>
  <si>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</si>
  <si>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</si>
  <si>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</si>
  <si>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</si>
  <si>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</si>
  <si>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</si>
  <si>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</si>
  <si>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</si>
  <si>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</si>
  <si>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</si>
  <si>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</si>
  <si>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</si>
  <si>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</si>
  <si>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</si>
  <si>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</si>
  <si>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</si>
  <si>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</si>
  <si>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</si>
  <si>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</si>
  <si>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</si>
  <si>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</si>
  <si>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</si>
  <si>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</si>
  <si>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</si>
  <si>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</si>
  <si>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</si>
  <si>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</si>
  <si>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</si>
  <si>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</si>
  <si>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</si>
  <si>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</si>
  <si>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</si>
  <si>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</si>
  <si>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</si>
  <si>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</si>
  <si>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</si>
  <si>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</si>
  <si>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</si>
  <si>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</si>
  <si>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</si>
  <si>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</si>
  <si>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</si>
  <si>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</si>
  <si>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</si>
  <si>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</si>
  <si>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</si>
  <si>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</si>
  <si>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</si>
  <si>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</si>
  <si>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</si>
  <si>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</si>
  <si>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</si>
  <si>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</si>
  <si>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</si>
  <si>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</si>
  <si>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</si>
  <si>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</si>
  <si>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</si>
  <si>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</si>
  <si>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</si>
  <si>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</si>
  <si>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</si>
  <si>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</si>
  <si>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</si>
  <si>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</si>
  <si>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</si>
  <si>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</si>
  <si>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</si>
  <si>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</si>
  <si>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</si>
  <si>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</si>
  <si>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</si>
  <si>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</si>
  <si>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</si>
  <si>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</si>
  <si>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</si>
  <si>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</si>
  <si>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</si>
  <si>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</si>
  <si>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</si>
  <si>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</si>
  <si>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</si>
  <si>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</si>
  <si>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</si>
  <si>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</si>
  <si>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</si>
  <si>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</si>
  <si>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</si>
  <si>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</si>
  <si>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</si>
  <si>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</si>
  <si>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</si>
  <si>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</si>
  <si>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</si>
  <si>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</si>
  <si>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</si>
  <si>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</si>
  <si>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</si>
  <si>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</si>
  <si>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</si>
  <si>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</si>
  <si>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</si>
  <si>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</si>
  <si>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</si>
  <si>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</si>
  <si>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</si>
  <si>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</si>
  <si>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</si>
  <si>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</si>
  <si>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</si>
  <si>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</si>
  <si>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</si>
  <si>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</si>
  <si>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</si>
  <si>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</si>
  <si>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</si>
  <si>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</si>
  <si>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</si>
  <si>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</si>
  <si>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</si>
  <si>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</si>
  <si>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</si>
  <si>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</si>
  <si>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</si>
  <si>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</si>
  <si>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</si>
  <si>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</si>
  <si>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</si>
  <si>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</si>
  <si>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</si>
  <si>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</si>
  <si>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</si>
  <si>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</si>
  <si>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</si>
  <si>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</si>
  <si>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</si>
  <si>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</si>
  <si>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</si>
  <si>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</si>
  <si>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</si>
  <si>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</si>
  <si>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</si>
  <si>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</si>
  <si>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</si>
  <si>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</si>
  <si>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</si>
  <si>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</si>
  <si>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</si>
  <si>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</si>
  <si>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</si>
  <si>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</si>
  <si>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</si>
  <si>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</si>
  <si>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</si>
  <si>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</si>
  <si>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</si>
  <si>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</si>
  <si>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</si>
  <si>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</si>
  <si>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</si>
  <si>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</si>
  <si>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</si>
  <si>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</si>
  <si>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</si>
  <si>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</si>
  <si>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</si>
  <si>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</si>
  <si>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</si>
  <si>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</si>
  <si>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</si>
  <si>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</si>
  <si>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</si>
  <si>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</si>
  <si>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</si>
  <si>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</si>
  <si>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</si>
  <si>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</si>
  <si>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</si>
  <si>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</si>
  <si>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</si>
  <si>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</si>
  <si>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</si>
  <si>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</si>
  <si>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</si>
  <si>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</si>
  <si>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</si>
  <si>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</si>
  <si>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</si>
  <si>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</si>
  <si>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</si>
  <si>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</si>
  <si>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</si>
  <si>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</si>
  <si>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</si>
  <si>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</si>
  <si>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</si>
  <si>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</si>
  <si>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</si>
  <si>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</si>
  <si>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</si>
  <si>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</si>
  <si>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</si>
  <si>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</si>
  <si>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</si>
  <si>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</si>
  <si>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</si>
  <si>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</si>
  <si>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</si>
  <si>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</si>
  <si>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</si>
  <si>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</si>
  <si>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</si>
  <si>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</si>
  <si>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</si>
  <si>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</si>
  <si>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</si>
  <si>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</si>
  <si>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</si>
  <si>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</si>
  <si>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</si>
  <si>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</si>
  <si>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</si>
  <si>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</si>
  <si>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</si>
  <si>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</si>
  <si>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</si>
  <si>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</si>
  <si>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</si>
  <si>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</si>
  <si>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</si>
  <si>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</si>
  <si>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</si>
  <si>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</si>
  <si>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</si>
  <si>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</si>
  <si>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</si>
  <si>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</si>
  <si>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</si>
  <si>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</si>
  <si>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</si>
  <si>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</si>
  <si>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</si>
  <si>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</si>
  <si>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</si>
  <si>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</si>
  <si>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</si>
  <si>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</si>
  <si>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</si>
  <si>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</si>
  <si>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</si>
  <si>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</si>
  <si>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</si>
  <si>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</si>
  <si>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</si>
  <si>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</si>
  <si>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</si>
  <si>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</si>
  <si>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</si>
  <si>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</si>
  <si>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</si>
  <si>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</si>
  <si>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</si>
  <si>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</si>
  <si>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</si>
  <si>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</si>
  <si>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</si>
  <si>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</si>
  <si>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</si>
  <si>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</si>
  <si>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</si>
  <si>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</si>
  <si>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</si>
  <si>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</si>
  <si>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</si>
  <si>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</si>
  <si>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</si>
  <si>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</si>
  <si>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</si>
  <si>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</si>
  <si>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</si>
  <si>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</si>
  <si>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</si>
  <si>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</si>
  <si>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</si>
  <si>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</si>
  <si>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</si>
  <si>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</si>
  <si>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</si>
  <si>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</si>
  <si>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</si>
  <si>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</si>
  <si>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</si>
  <si>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</si>
  <si>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</si>
  <si>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</si>
  <si>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</si>
  <si>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</si>
  <si>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</si>
  <si>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</si>
  <si>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</si>
  <si>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</si>
  <si>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</si>
  <si>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</si>
  <si>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</si>
  <si>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</si>
  <si>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</si>
  <si>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</si>
  <si>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</si>
  <si>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</si>
  <si>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</si>
  <si>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</si>
  <si>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</si>
  <si>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</si>
  <si>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</si>
  <si>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</si>
  <si>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</si>
  <si>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</si>
  <si>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</si>
  <si>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</si>
  <si>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</si>
  <si>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</si>
  <si>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</si>
  <si>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</si>
  <si>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</si>
  <si>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</si>
  <si>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</si>
  <si>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</si>
  <si>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</si>
  <si>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</si>
  <si>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</si>
  <si>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</si>
  <si>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</si>
  <si>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</si>
  <si>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</si>
  <si>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</si>
  <si>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</si>
  <si>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</si>
  <si>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</si>
  <si>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</si>
  <si>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</si>
  <si>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</si>
  <si>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</si>
  <si>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</si>
  <si>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</si>
  <si>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</si>
  <si>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</si>
  <si>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</si>
  <si>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</si>
  <si>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</si>
  <si>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</si>
  <si>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</si>
  <si>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</si>
  <si>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</si>
  <si>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</si>
  <si>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</si>
  <si>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</si>
  <si>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</si>
  <si>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</si>
  <si>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</si>
  <si>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</si>
  <si>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</si>
  <si>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</si>
  <si>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</si>
  <si>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</si>
  <si>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</si>
  <si>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</si>
  <si>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</si>
  <si>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</si>
  <si>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</si>
  <si>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</si>
  <si>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</si>
  <si>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</si>
  <si>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</si>
  <si>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</si>
  <si>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</si>
  <si>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</si>
  <si>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</si>
  <si>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</si>
  <si>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</si>
  <si>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</si>
  <si>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</si>
  <si>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</si>
  <si>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</si>
  <si>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</si>
  <si>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</si>
  <si>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</si>
  <si>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</si>
  <si>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</si>
  <si>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</si>
  <si>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</si>
  <si>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</si>
  <si>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</si>
  <si>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</si>
  <si>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</si>
  <si>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</si>
  <si>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</si>
  <si>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</si>
  <si>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</si>
  <si>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</si>
  <si>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</si>
  <si>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</si>
  <si>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</si>
  <si>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</si>
  <si>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</si>
  <si>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</si>
  <si>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</si>
  <si>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</si>
  <si>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</si>
  <si>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</si>
  <si>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</si>
  <si>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</si>
  <si>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</si>
  <si>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</si>
  <si>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</si>
  <si>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</si>
  <si>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</si>
  <si>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</si>
  <si>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</si>
  <si>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</si>
  <si>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</si>
  <si>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</si>
  <si>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</si>
  <si>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</si>
  <si>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</si>
  <si>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</si>
  <si>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</si>
  <si>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</si>
  <si>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</si>
  <si>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</si>
  <si>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</si>
  <si>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</si>
  <si>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</si>
  <si>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</si>
  <si>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</si>
  <si>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</si>
  <si>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</si>
  <si>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</si>
  <si>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</si>
  <si>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</si>
  <si>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</si>
  <si>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</si>
  <si>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</si>
  <si>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</si>
  <si>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</si>
  <si>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</si>
  <si>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</si>
  <si>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</si>
  <si>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</si>
  <si>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</si>
  <si>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</si>
  <si>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</si>
  <si>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</si>
  <si>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</si>
  <si>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</si>
  <si>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</si>
  <si>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</si>
  <si>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</si>
  <si>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</si>
  <si>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</si>
  <si>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</si>
  <si>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</si>
  <si>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</si>
  <si>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</si>
  <si>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</si>
  <si>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</si>
  <si>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</si>
  <si>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</si>
  <si>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</si>
  <si>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</si>
  <si>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</si>
  <si>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</si>
  <si>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</si>
  <si>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</si>
  <si>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</si>
  <si>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</si>
  <si>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</si>
  <si>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</si>
  <si>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</si>
  <si>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</si>
  <si>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</si>
  <si>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</si>
  <si>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</si>
  <si>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</si>
  <si>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</si>
  <si>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</si>
  <si>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</si>
  <si>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</si>
  <si>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</si>
  <si>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</si>
  <si>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</si>
  <si>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</si>
  <si>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</si>
  <si>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</si>
  <si>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</si>
  <si>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</si>
  <si>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</si>
  <si>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</si>
  <si>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</si>
  <si>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</si>
  <si>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</si>
  <si>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</si>
  <si>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</si>
  <si>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</si>
  <si>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</si>
  <si>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</si>
  <si>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</si>
  <si>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</si>
  <si>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</si>
  <si>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</si>
  <si>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</si>
  <si>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</si>
  <si>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</si>
  <si>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</si>
  <si>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</si>
  <si>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</si>
  <si>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</si>
  <si>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</si>
  <si>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</si>
  <si>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</si>
  <si>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</si>
  <si>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</si>
  <si>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</si>
  <si>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</si>
  <si>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</si>
  <si>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</si>
  <si>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</si>
  <si>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</si>
  <si>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</si>
  <si>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</si>
  <si>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</si>
  <si>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</si>
  <si>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</si>
  <si>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</si>
  <si>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</si>
  <si>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</si>
  <si>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</si>
  <si>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</si>
  <si>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</si>
  <si>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</si>
  <si>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</si>
  <si>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</si>
  <si>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</si>
  <si>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</si>
  <si>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</si>
  <si>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</si>
  <si>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</si>
  <si>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</si>
  <si>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</si>
  <si>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</si>
  <si>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</si>
  <si>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</si>
  <si>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</si>
  <si>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</si>
  <si>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</si>
  <si>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</si>
  <si>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</si>
  <si>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</si>
  <si>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</si>
  <si>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</si>
  <si>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</si>
  <si>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</si>
  <si>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</si>
  <si>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</si>
  <si>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</si>
  <si>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</si>
  <si>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</si>
  <si>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</si>
  <si>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</si>
  <si>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</si>
  <si>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</si>
  <si>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</si>
  <si>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</si>
  <si>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</si>
  <si>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</si>
  <si>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</si>
  <si>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</si>
  <si>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</si>
  <si>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</si>
  <si>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</si>
  <si>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</si>
  <si>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</si>
  <si>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</si>
  <si>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</si>
  <si>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</si>
  <si>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</si>
  <si>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</si>
  <si>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</si>
  <si>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</si>
  <si>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</si>
  <si>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</si>
  <si>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</si>
  <si>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</si>
  <si>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</si>
  <si>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</si>
  <si>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</si>
  <si>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</si>
  <si>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</si>
  <si>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</si>
  <si>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</si>
  <si>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</si>
  <si>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</si>
  <si>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</si>
  <si>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</si>
  <si>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</si>
  <si>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</si>
  <si>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</si>
  <si>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</si>
  <si>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</si>
  <si>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</si>
  <si>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</si>
  <si>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</si>
  <si>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</si>
  <si>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</si>
  <si>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</si>
  <si>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</si>
  <si>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</si>
  <si>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</si>
  <si>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</si>
  <si>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</si>
  <si>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</si>
  <si>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</si>
  <si>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</si>
  <si>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</si>
  <si>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</si>
  <si>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</si>
  <si>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</si>
  <si>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</si>
  <si>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</si>
  <si>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</si>
  <si>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</si>
  <si>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</si>
  <si>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</si>
  <si>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</si>
  <si>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</si>
  <si>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</si>
  <si>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</si>
  <si>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</si>
  <si>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</si>
  <si>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</si>
  <si>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</si>
  <si>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</si>
  <si>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</si>
  <si>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</si>
  <si>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</si>
  <si>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</si>
  <si>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</si>
  <si>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</si>
  <si>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</si>
  <si>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</si>
  <si>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</si>
  <si>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</si>
  <si>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</si>
  <si>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</si>
  <si>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</si>
  <si>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</si>
  <si>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</si>
  <si>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</si>
  <si>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</si>
  <si>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</si>
  <si>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</si>
  <si>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</si>
  <si>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</si>
  <si>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</si>
  <si>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</si>
  <si>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</si>
  <si>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</si>
  <si>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</si>
  <si>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</si>
  <si>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</si>
  <si>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</si>
  <si>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</si>
  <si>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</si>
  <si>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</si>
  <si>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</si>
  <si>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</si>
  <si>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</si>
  <si>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</si>
  <si>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</si>
  <si>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</si>
  <si>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</si>
  <si>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</si>
  <si>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</si>
  <si>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</si>
  <si>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</si>
  <si>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</si>
  <si>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</si>
  <si>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</si>
  <si>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</si>
  <si>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</si>
  <si>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</si>
  <si>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</si>
  <si>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</si>
  <si>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</si>
  <si>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</si>
  <si>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</si>
  <si>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</si>
  <si>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</si>
  <si>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</si>
  <si>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</si>
  <si>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</si>
  <si>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</si>
  <si>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</si>
  <si>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</si>
  <si>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</si>
  <si>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</si>
  <si>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</si>
  <si>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</si>
  <si>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</si>
  <si>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</si>
  <si>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</si>
  <si>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</si>
  <si>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</si>
  <si>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</si>
  <si>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</si>
  <si>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</si>
  <si>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</si>
  <si>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</si>
  <si>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</si>
  <si>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</si>
  <si>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</si>
  <si>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</si>
  <si>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</si>
  <si>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</si>
  <si>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</si>
  <si>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</si>
  <si>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</si>
  <si>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</si>
  <si>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</si>
  <si>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</si>
  <si>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</si>
  <si>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</si>
  <si>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</si>
  <si>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</si>
  <si>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</si>
  <si>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</si>
  <si>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</si>
  <si>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</si>
  <si>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</si>
  <si>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</si>
  <si>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</si>
  <si>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</si>
  <si>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</si>
  <si>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</si>
  <si>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</si>
  <si>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</si>
  <si>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</si>
  <si>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</si>
  <si>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</si>
  <si>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</si>
  <si>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</si>
  <si>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</si>
  <si>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</si>
  <si>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</si>
  <si>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</si>
  <si>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</si>
  <si>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</si>
  <si>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</si>
  <si>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</si>
  <si>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</si>
  <si>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</si>
  <si>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</si>
  <si>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</si>
  <si>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</si>
  <si>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</si>
  <si>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</si>
  <si>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</si>
  <si>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</si>
  <si>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</si>
  <si>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</si>
  <si>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</si>
  <si>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</si>
  <si>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</si>
  <si>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</si>
  <si>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</si>
  <si>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</si>
  <si>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</si>
  <si>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</si>
  <si>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</si>
  <si>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</si>
  <si>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</si>
  <si>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</si>
  <si>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</si>
  <si>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</si>
  <si>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</si>
  <si>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</si>
  <si>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</si>
  <si>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</si>
  <si>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</si>
  <si>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</si>
  <si>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</si>
  <si>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</si>
  <si>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</si>
  <si>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</si>
  <si>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</si>
  <si>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</si>
  <si>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</si>
  <si>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</si>
  <si>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</si>
  <si>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</si>
  <si>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</si>
  <si>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</si>
  <si>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</si>
  <si>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</si>
  <si>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</si>
  <si>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</si>
  <si>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</si>
  <si>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</si>
  <si>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</si>
  <si>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</si>
  <si>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</si>
  <si>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</si>
  <si>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</si>
  <si>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</si>
  <si>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</si>
  <si>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</si>
  <si>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</si>
  <si>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</si>
  <si>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</si>
  <si>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</si>
  <si>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</si>
  <si>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</si>
  <si>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</si>
  <si>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</si>
  <si>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</si>
  <si>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</si>
  <si>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</si>
  <si>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</si>
  <si>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</si>
  <si>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</si>
  <si>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</si>
  <si>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</si>
  <si>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</si>
  <si>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</si>
  <si>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</si>
  <si>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</si>
  <si>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</si>
  <si>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</si>
  <si>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</si>
  <si>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</si>
  <si>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</si>
  <si>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</si>
  <si>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</si>
  <si>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</si>
  <si>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</si>
  <si>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</si>
  <si>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</si>
  <si>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</si>
  <si>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</si>
  <si>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</si>
  <si>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</si>
  <si>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</si>
  <si>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</si>
  <si>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</si>
  <si>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</si>
  <si>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</si>
  <si>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</si>
  <si>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</si>
  <si>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</si>
  <si>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</si>
  <si>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</si>
  <si>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</si>
  <si>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</si>
  <si>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</si>
  <si>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</si>
  <si>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</si>
  <si>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</si>
  <si>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</si>
  <si>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</si>
  <si>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</si>
  <si>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</si>
  <si>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</si>
  <si>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</si>
  <si>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</si>
  <si>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</si>
  <si>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</si>
  <si>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</si>
  <si>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</si>
  <si>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</si>
  <si>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</si>
  <si>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</si>
  <si>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</si>
  <si>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</si>
  <si>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</si>
  <si>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</si>
  <si>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</si>
  <si>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</si>
  <si>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</si>
  <si>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</si>
  <si>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</si>
  <si>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</si>
  <si>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</si>
  <si>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</si>
  <si>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</si>
  <si>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</si>
  <si>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</si>
  <si>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</si>
  <si>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</si>
  <si>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</si>
  <si>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</si>
  <si>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</si>
  <si>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</si>
  <si>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</si>
  <si>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</si>
  <si>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</si>
  <si>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</si>
  <si>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</si>
  <si>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</si>
  <si>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</si>
  <si>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</si>
  <si>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</si>
  <si>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</si>
  <si>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</si>
  <si>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</si>
  <si>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</si>
  <si>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</si>
  <si>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</si>
  <si>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</si>
  <si>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</si>
  <si>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</si>
  <si>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</si>
  <si>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</si>
  <si>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</si>
  <si>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</si>
  <si>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</si>
  <si>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</si>
  <si>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</si>
  <si>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</si>
  <si>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</si>
  <si>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</si>
  <si>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</si>
  <si>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</si>
  <si>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</si>
  <si>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</si>
  <si>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</si>
  <si>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</si>
  <si>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</si>
  <si>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</si>
  <si>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</si>
  <si>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</si>
  <si>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</si>
  <si>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</si>
  <si>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</si>
  <si>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</si>
  <si>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</si>
  <si>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</si>
  <si>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</si>
  <si>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</si>
  <si>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</si>
  <si>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</si>
  <si>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</si>
  <si>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</si>
  <si>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</si>
  <si>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</si>
  <si>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</si>
  <si>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</si>
  <si>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</si>
  <si>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</si>
  <si>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</si>
  <si>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</si>
  <si>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</si>
  <si>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</si>
  <si>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</si>
  <si>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</si>
  <si>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</si>
  <si>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</si>
  <si>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</si>
  <si>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</si>
  <si>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</si>
  <si>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</si>
  <si>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</si>
  <si>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</si>
  <si>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</si>
  <si>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</si>
  <si>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</si>
  <si>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</si>
  <si>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</si>
  <si>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</si>
  <si>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</si>
  <si>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</si>
  <si>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</si>
  <si>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</si>
  <si>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</si>
  <si>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</si>
  <si>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</si>
  <si>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</si>
  <si>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</si>
  <si>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</si>
  <si>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</si>
  <si>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</si>
  <si>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</si>
  <si>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</si>
  <si>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</si>
  <si>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</si>
  <si>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</si>
  <si>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</si>
  <si>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</si>
  <si>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</si>
  <si>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</si>
  <si>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</si>
  <si>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</si>
  <si>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</si>
  <si>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</si>
  <si>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</si>
  <si>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</si>
  <si>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</si>
  <si>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</si>
  <si>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</si>
  <si>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</si>
  <si>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</si>
  <si>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</si>
  <si>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</si>
  <si>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</si>
  <si>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</si>
  <si>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</si>
  <si>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</si>
  <si>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</si>
  <si>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</si>
  <si>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</si>
  <si>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</si>
  <si>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</si>
  <si>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</si>
  <si>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</si>
  <si>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</si>
  <si>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</si>
  <si>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</si>
  <si>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</si>
  <si>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</si>
  <si>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</si>
  <si>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</si>
  <si>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</si>
  <si>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</si>
  <si>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</si>
  <si>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</si>
  <si>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</si>
  <si>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</si>
  <si>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</si>
  <si>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</si>
  <si>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</si>
  <si>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</si>
  <si>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</si>
  <si>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</si>
  <si>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</si>
  <si>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</si>
  <si>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</si>
  <si>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</si>
  <si>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</si>
  <si>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</si>
  <si>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</si>
  <si>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</si>
  <si>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</si>
  <si>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</si>
  <si>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</si>
  <si>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</si>
  <si>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</si>
  <si>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</si>
  <si>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</si>
  <si>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</si>
  <si>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</si>
  <si>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</si>
  <si>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</si>
  <si>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</si>
  <si>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</si>
  <si>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</si>
  <si>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</si>
  <si>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</si>
  <si>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</si>
  <si>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</si>
  <si>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</si>
  <si>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</si>
  <si>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</si>
  <si>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</si>
  <si>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</si>
  <si>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</si>
  <si>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</si>
  <si>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</si>
  <si>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</si>
  <si>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</si>
  <si>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</si>
  <si>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</si>
  <si>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</si>
  <si>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</si>
  <si>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</si>
  <si>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</si>
  <si>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</si>
  <si>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</si>
  <si>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</si>
  <si>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</si>
  <si>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</si>
  <si>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</si>
  <si>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</si>
  <si>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</si>
  <si>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</si>
  <si>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</si>
  <si>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</si>
  <si>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</si>
  <si>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</si>
  <si>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</si>
  <si>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</si>
  <si>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</si>
  <si>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</si>
  <si>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</si>
  <si>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</si>
  <si>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</si>
  <si>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</si>
  <si>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</si>
  <si>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</si>
  <si>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</si>
  <si>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</si>
  <si>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</si>
  <si>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</si>
  <si>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</si>
  <si>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</si>
  <si>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</si>
  <si>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</si>
  <si>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</si>
  <si>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</si>
  <si>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</si>
  <si>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</si>
  <si>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</si>
  <si>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</si>
  <si>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</si>
  <si>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</si>
  <si>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</si>
  <si>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</si>
  <si>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</si>
  <si>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</si>
  <si>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</si>
  <si>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</si>
  <si>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</si>
  <si>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</si>
  <si>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</si>
  <si>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</si>
  <si>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</si>
  <si>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</si>
  <si>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</si>
  <si>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</si>
  <si>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</si>
  <si>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</si>
  <si>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</si>
  <si>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</si>
  <si>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</si>
  <si>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</si>
  <si>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</si>
  <si>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</si>
  <si>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</si>
  <si>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</si>
  <si>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</si>
  <si>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</si>
  <si>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</si>
  <si>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</si>
  <si>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</si>
  <si>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</si>
  <si>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</si>
  <si>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</si>
  <si>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</si>
  <si>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</si>
  <si>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</si>
  <si>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</si>
  <si>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</si>
  <si>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</si>
  <si>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</si>
  <si>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</si>
  <si>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</si>
  <si>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</si>
  <si>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</si>
  <si>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</si>
  <si>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</si>
  <si>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</si>
  <si>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</si>
  <si>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</si>
  <si>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</si>
  <si>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</si>
  <si>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</si>
  <si>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</si>
  <si>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</si>
  <si>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</si>
  <si>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</si>
  <si>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</si>
  <si>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</si>
  <si>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</si>
  <si>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</si>
  <si>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</si>
  <si>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</si>
  <si>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</si>
  <si>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</si>
  <si>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</si>
  <si>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</si>
  <si>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</si>
  <si>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</si>
  <si>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</si>
  <si>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</si>
  <si>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</si>
  <si>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</si>
  <si>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</si>
  <si>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</si>
  <si>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</si>
  <si>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</si>
  <si>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</si>
  <si>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</si>
  <si>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</si>
  <si>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</si>
  <si>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</si>
  <si>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</si>
  <si>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</si>
  <si>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</si>
  <si>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</si>
  <si>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</si>
  <si>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</si>
  <si>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</si>
  <si>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</si>
  <si>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</si>
  <si>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</si>
  <si>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</si>
  <si>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</si>
  <si>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</si>
  <si>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</si>
  <si>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</si>
  <si>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</si>
  <si>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</si>
  <si>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</si>
  <si>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</si>
  <si>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</si>
  <si>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</si>
  <si>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</si>
  <si>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</si>
  <si>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</si>
  <si>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</si>
  <si>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</si>
  <si>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</si>
  <si>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</si>
  <si>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</si>
  <si>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</si>
  <si>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</si>
  <si>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</si>
  <si>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</si>
  <si>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</si>
  <si>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</si>
  <si>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</si>
  <si>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</si>
  <si>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</si>
  <si>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</si>
  <si>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</si>
  <si>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</si>
  <si>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</si>
  <si>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</si>
  <si>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</si>
  <si>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</si>
  <si>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</si>
  <si>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</si>
  <si>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</si>
  <si>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</si>
  <si>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</si>
  <si>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</si>
  <si>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</si>
  <si>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</si>
  <si>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</si>
  <si>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</si>
  <si>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</si>
  <si>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</si>
  <si>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</si>
  <si>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</si>
  <si>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</si>
  <si>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</si>
  <si>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</si>
  <si>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</si>
  <si>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</si>
  <si>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</si>
  <si>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</si>
  <si>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</si>
  <si>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</si>
  <si>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</si>
  <si>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</si>
  <si>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</si>
  <si>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</si>
  <si>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</si>
  <si>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</si>
  <si>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</si>
  <si>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</si>
  <si>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</si>
  <si>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</si>
  <si>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</si>
  <si>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</si>
  <si>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</si>
  <si>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</si>
  <si>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</si>
  <si>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</si>
  <si>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</si>
  <si>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</si>
  <si>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</si>
  <si>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</si>
  <si>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</si>
  <si>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</si>
  <si>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</si>
  <si>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</si>
  <si>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</si>
  <si>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</si>
  <si>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</si>
  <si>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</si>
  <si>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</si>
  <si>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</si>
  <si>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</si>
  <si>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</si>
  <si>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</si>
  <si>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</si>
  <si>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</si>
  <si>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</si>
  <si>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</si>
  <si>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</si>
  <si>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</si>
  <si>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</si>
  <si>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</si>
  <si>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</si>
  <si>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</si>
  <si>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</si>
  <si>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</si>
  <si>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</si>
  <si>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</si>
  <si>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</si>
  <si>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</si>
  <si>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</si>
  <si>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</si>
  <si>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</si>
  <si>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</si>
  <si>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</si>
  <si>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</si>
  <si>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</si>
  <si>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</si>
  <si>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</si>
  <si>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</si>
  <si>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</si>
  <si>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</si>
  <si>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</si>
  <si>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</si>
  <si>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</si>
  <si>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</si>
  <si>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</si>
  <si>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</si>
  <si>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</si>
  <si>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</si>
  <si>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</si>
  <si>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</si>
  <si>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</si>
  <si>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</si>
  <si>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</si>
  <si>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</si>
  <si>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</si>
  <si>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</si>
  <si>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</si>
  <si>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</si>
  <si>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</si>
  <si>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</si>
  <si>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</si>
  <si>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</si>
  <si>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</si>
  <si>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</si>
  <si>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</si>
  <si>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</si>
  <si>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</si>
  <si>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</si>
  <si>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</si>
  <si>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</si>
  <si>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</si>
  <si>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</si>
  <si>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</si>
  <si>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</si>
  <si>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</si>
  <si>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</si>
  <si>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</si>
  <si>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</si>
  <si>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</si>
  <si>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</si>
  <si>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</si>
  <si>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</si>
  <si>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</si>
  <si>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</si>
  <si>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</si>
  <si>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</si>
  <si>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</si>
  <si>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</si>
  <si>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</si>
  <si>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</si>
  <si>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</si>
  <si>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</si>
  <si>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</si>
  <si>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</si>
  <si>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</si>
  <si>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</si>
  <si>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</si>
  <si>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</si>
  <si>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</si>
  <si>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</si>
  <si>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</si>
  <si>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</si>
  <si>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</si>
  <si>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</si>
  <si>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</si>
  <si>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</si>
  <si>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</si>
  <si>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</si>
  <si>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</si>
  <si>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</si>
  <si>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</si>
  <si>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</si>
  <si>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</si>
  <si>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</si>
  <si>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</si>
  <si>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</si>
  <si>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</si>
  <si>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</si>
  <si>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</si>
  <si>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</si>
  <si>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</si>
  <si>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</si>
  <si>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</si>
  <si>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</si>
  <si>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</si>
  <si>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</si>
  <si>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</si>
  <si>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</si>
  <si>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</si>
  <si>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</si>
  <si>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</si>
  <si>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</si>
  <si>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</si>
  <si>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</si>
  <si>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</si>
  <si>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</si>
  <si>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</si>
  <si>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</si>
  <si>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</si>
  <si>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</si>
  <si>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</si>
  <si>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</si>
  <si>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</si>
  <si>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</si>
  <si>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</si>
  <si>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</si>
  <si>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</si>
  <si>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</si>
  <si>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</si>
  <si>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</si>
  <si>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</si>
  <si>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</si>
  <si>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</si>
  <si>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</si>
  <si>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</si>
  <si>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</si>
  <si>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</si>
  <si>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</si>
  <si>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</si>
  <si>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</si>
  <si>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</si>
  <si>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</si>
  <si>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</si>
  <si>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</si>
  <si>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</si>
  <si>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</si>
  <si>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</si>
  <si>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</si>
  <si>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</si>
  <si>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</si>
  <si>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</si>
  <si>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</si>
  <si>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</si>
  <si>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</si>
  <si>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</si>
  <si>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</si>
  <si>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</si>
  <si>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</si>
  <si>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</si>
  <si>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</si>
  <si>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</si>
  <si>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</si>
  <si>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</si>
  <si>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</si>
  <si>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</si>
  <si>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</si>
  <si>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</si>
  <si>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</si>
  <si>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</si>
  <si>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</si>
  <si>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</si>
  <si>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</si>
  <si>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</si>
  <si>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</si>
  <si>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</si>
  <si>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</si>
  <si>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</si>
  <si>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</si>
  <si>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</si>
  <si>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</si>
  <si>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</si>
  <si>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</si>
  <si>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</si>
  <si>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</si>
  <si>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</si>
  <si>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</si>
  <si>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</si>
  <si>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</si>
  <si>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</si>
  <si>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</si>
  <si>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</si>
  <si>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</si>
  <si>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</si>
  <si>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</si>
  <si>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</si>
  <si>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</si>
  <si>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</si>
  <si>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</si>
  <si>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</si>
  <si>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</si>
  <si>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</si>
  <si>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</si>
  <si>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</si>
  <si>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</si>
  <si>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</si>
  <si>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</si>
  <si>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</si>
  <si>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</si>
  <si>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</si>
  <si>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</si>
  <si>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</si>
  <si>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</si>
  <si>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</si>
  <si>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</si>
  <si>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</si>
  <si>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</si>
  <si>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</si>
  <si>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</si>
  <si>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</si>
  <si>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</si>
  <si>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</si>
  <si>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</si>
  <si>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</si>
  <si>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</si>
  <si>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</si>
  <si>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</si>
  <si>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</si>
  <si>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</si>
  <si>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</si>
  <si>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</si>
  <si>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</si>
  <si>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</si>
  <si>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</si>
  <si>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</si>
  <si>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</si>
  <si>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</si>
  <si>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</si>
  <si>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</si>
  <si>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</si>
  <si>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</si>
  <si>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</si>
  <si>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</si>
  <si>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</si>
  <si>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</si>
  <si>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</si>
  <si>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</si>
  <si>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</si>
  <si>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</si>
  <si>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</si>
  <si>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</si>
  <si>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</si>
  <si>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</si>
  <si>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</si>
  <si>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</si>
  <si>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</si>
  <si>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</si>
  <si>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</si>
  <si>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</si>
  <si>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</si>
  <si>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</si>
  <si>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</si>
  <si>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</si>
  <si>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</si>
  <si>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</si>
  <si>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</si>
  <si>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</si>
  <si>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</si>
  <si>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</si>
  <si>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</si>
  <si>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</si>
  <si>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</si>
  <si>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</si>
  <si>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</si>
  <si>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</si>
  <si>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</si>
  <si>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</si>
  <si>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</si>
  <si>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</si>
  <si>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</si>
  <si>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</si>
  <si>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</si>
  <si>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</si>
  <si>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</si>
  <si>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</si>
  <si>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</si>
  <si>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</si>
  <si>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</si>
  <si>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</si>
  <si>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</si>
  <si>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</si>
  <si>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</si>
  <si>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</si>
  <si>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</si>
  <si>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</si>
  <si>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</si>
  <si>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</si>
  <si>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</si>
  <si>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</si>
  <si>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</si>
  <si>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</si>
  <si>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</si>
  <si>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</si>
  <si>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</si>
  <si>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</si>
  <si>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</si>
  <si>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</si>
  <si>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</si>
  <si>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</si>
  <si>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</si>
  <si>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</si>
  <si>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</si>
  <si>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</si>
  <si>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</si>
  <si>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</si>
  <si>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</si>
  <si>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</si>
  <si>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</si>
  <si>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</si>
  <si>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</si>
  <si>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</si>
  <si>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</si>
  <si>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</si>
  <si>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</si>
  <si>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</si>
  <si>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</si>
  <si>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</si>
  <si>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</si>
  <si>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</si>
  <si>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</si>
  <si>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</si>
  <si>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</si>
  <si>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</si>
  <si>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</si>
  <si>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</si>
  <si>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</si>
  <si>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</si>
  <si>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</si>
  <si>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</si>
  <si>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</si>
  <si>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</si>
  <si>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</si>
  <si>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</si>
  <si>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</si>
  <si>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</si>
  <si>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</si>
  <si>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</si>
  <si>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</si>
  <si>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</si>
  <si>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</si>
  <si>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</si>
  <si>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</si>
  <si>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</si>
  <si>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</si>
  <si>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</si>
  <si>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</si>
  <si>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</si>
  <si>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</si>
  <si>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</si>
  <si>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</si>
  <si>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</si>
  <si>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</si>
  <si>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</si>
  <si>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</si>
  <si>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</si>
  <si>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</si>
  <si>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</si>
  <si>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</si>
  <si>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</si>
  <si>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</si>
  <si>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</si>
  <si>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</si>
  <si>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</si>
  <si>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</si>
  <si>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</si>
  <si>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</si>
  <si>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</si>
  <si>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</si>
  <si>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</si>
  <si>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</si>
  <si>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</si>
  <si>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</si>
  <si>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</si>
  <si>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</si>
  <si>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</si>
  <si>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</si>
  <si>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</si>
  <si>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</si>
  <si>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</si>
  <si>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</si>
  <si>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</si>
  <si>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</si>
  <si>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</si>
  <si>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</si>
  <si>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</si>
  <si>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</si>
  <si>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</si>
  <si>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</si>
  <si>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</si>
  <si>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</si>
  <si>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</si>
  <si>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</si>
  <si>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</si>
  <si>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</si>
  <si>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</si>
  <si>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</si>
  <si>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</si>
  <si>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</si>
  <si>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</si>
  <si>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</si>
  <si>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</si>
  <si>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</si>
  <si>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</si>
  <si>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</si>
  <si>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</si>
  <si>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</si>
  <si>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</si>
  <si>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</si>
  <si>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</si>
  <si>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</si>
  <si>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</si>
  <si>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</si>
  <si>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</si>
  <si>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</si>
  <si>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</si>
  <si>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</si>
  <si>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</si>
  <si>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</si>
  <si>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</si>
  <si>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</si>
  <si>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</si>
  <si>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</si>
  <si>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</si>
  <si>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</si>
  <si>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</si>
  <si>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</si>
  <si>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</si>
  <si>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</si>
  <si>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</si>
  <si>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</si>
  <si>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</si>
  <si>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</si>
  <si>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</si>
  <si>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</si>
  <si>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</si>
  <si>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</si>
  <si>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</si>
  <si>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</si>
  <si>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</si>
  <si>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</si>
  <si>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</si>
  <si>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</si>
  <si>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</si>
  <si>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</si>
  <si>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</si>
  <si>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</si>
  <si>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</si>
  <si>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</si>
  <si>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</si>
  <si>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</si>
  <si>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</si>
  <si>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</si>
  <si>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</si>
  <si>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</si>
  <si>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</si>
  <si>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</si>
  <si>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</si>
  <si>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</si>
  <si>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</si>
  <si>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</si>
  <si>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</si>
  <si>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</si>
  <si>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</si>
  <si>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</si>
  <si>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</si>
  <si>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</si>
  <si>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</si>
  <si>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</si>
  <si>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</si>
  <si>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</si>
  <si>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</si>
  <si>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</si>
  <si>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</si>
  <si>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</si>
  <si>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</si>
  <si>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</si>
  <si>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</si>
  <si>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</si>
  <si>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</si>
  <si>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</si>
  <si>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</si>
  <si>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</si>
  <si>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</si>
  <si>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</si>
  <si>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</si>
  <si>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</si>
  <si>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</si>
  <si>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</si>
  <si>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</si>
  <si>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</si>
  <si>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</si>
  <si>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</si>
  <si>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</si>
  <si>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</si>
  <si>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</si>
  <si>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</si>
  <si>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</si>
  <si>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</si>
  <si>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</si>
  <si>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</si>
  <si>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</si>
  <si>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</si>
  <si>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</si>
  <si>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</si>
  <si>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</si>
  <si>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</si>
  <si>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</si>
  <si>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</si>
  <si>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</si>
  <si>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</si>
  <si>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</si>
  <si>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</si>
  <si>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</si>
  <si>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</si>
  <si>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</si>
  <si>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</si>
  <si>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</si>
  <si>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</si>
  <si>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</si>
  <si>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</si>
  <si>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</si>
  <si>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</si>
  <si>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</si>
  <si>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</si>
  <si>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</si>
  <si>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</si>
  <si>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</si>
  <si>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</si>
  <si>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</si>
  <si>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</si>
  <si>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</si>
  <si>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</si>
  <si>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</si>
  <si>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</si>
  <si>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</si>
  <si>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</si>
  <si>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</si>
  <si>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</si>
  <si>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</si>
  <si>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</si>
  <si>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</si>
  <si>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</si>
  <si>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</si>
  <si>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</si>
  <si>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</si>
  <si>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</si>
  <si>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</si>
  <si>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</si>
  <si>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</si>
  <si>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</si>
  <si>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</si>
  <si>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</si>
  <si>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</si>
  <si>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</si>
  <si>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</si>
  <si>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</si>
  <si>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</si>
  <si>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</si>
  <si>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</si>
  <si>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</si>
  <si>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</si>
  <si>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</si>
  <si>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</si>
  <si>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</si>
  <si>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</si>
  <si>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</si>
  <si>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</si>
  <si>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</si>
  <si>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</si>
  <si>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</si>
  <si>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</si>
  <si>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</si>
  <si>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</si>
  <si>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</si>
  <si>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</si>
  <si>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</si>
  <si>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</si>
  <si>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</si>
  <si>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</si>
  <si>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</si>
  <si>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</si>
  <si>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</si>
  <si>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</si>
  <si>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</si>
  <si>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</si>
  <si>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</si>
  <si>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</si>
  <si>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</si>
  <si>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</si>
  <si>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</si>
  <si>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</si>
  <si>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</si>
  <si>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</si>
  <si>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</si>
  <si>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</si>
  <si>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</si>
  <si>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</si>
  <si>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</si>
  <si>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</si>
  <si>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</si>
  <si>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</si>
  <si>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</si>
  <si>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</si>
  <si>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</si>
  <si>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</si>
  <si>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</si>
  <si>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</si>
  <si>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</si>
  <si>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</si>
  <si>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</si>
  <si>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</si>
  <si>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</si>
  <si>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</si>
  <si>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</si>
  <si>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</si>
  <si>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</si>
  <si>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</si>
  <si>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</si>
  <si>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</si>
  <si>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</si>
  <si>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</si>
  <si>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</si>
  <si>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</si>
  <si>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</si>
  <si>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</si>
  <si>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</si>
  <si>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</si>
  <si>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</si>
  <si>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</si>
  <si>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</si>
  <si>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</si>
  <si>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</si>
  <si>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</si>
  <si>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</si>
  <si>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</si>
  <si>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</si>
  <si>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</si>
  <si>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</si>
  <si>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</si>
  <si>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</si>
  <si>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</si>
  <si>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</si>
  <si>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</si>
  <si>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</si>
  <si>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</si>
  <si>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</si>
  <si>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</si>
  <si>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</si>
  <si>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</si>
  <si>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</si>
  <si>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</si>
  <si>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</si>
  <si>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</si>
  <si>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</si>
  <si>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</si>
  <si>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</si>
  <si>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</si>
  <si>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</si>
  <si>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</si>
  <si>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</si>
  <si>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</si>
  <si>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</si>
  <si>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</si>
  <si>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</si>
  <si>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</si>
  <si>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</si>
  <si>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</si>
  <si>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</si>
  <si>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</si>
  <si>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</si>
  <si>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</si>
  <si>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</si>
  <si>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</si>
  <si>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</si>
  <si>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</si>
  <si>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</si>
  <si>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</si>
  <si>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</si>
  <si>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</si>
  <si>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</si>
  <si>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</si>
  <si>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</si>
  <si>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</si>
  <si>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</si>
  <si>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</si>
  <si>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</si>
  <si>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</si>
  <si>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</si>
  <si>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</si>
  <si>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</si>
  <si>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</si>
  <si>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</si>
  <si>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</si>
  <si>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</si>
  <si>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</si>
  <si>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</si>
  <si>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</si>
  <si>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</si>
  <si>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</si>
  <si>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</si>
  <si>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</si>
  <si>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</si>
  <si>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</si>
  <si>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</si>
  <si>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</si>
  <si>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</si>
  <si>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</si>
  <si>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</si>
  <si>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</si>
  <si>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</si>
  <si>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</si>
  <si>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</si>
  <si>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</si>
  <si>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</si>
  <si>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</si>
  <si>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</si>
  <si>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</si>
  <si>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</si>
  <si>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</si>
  <si>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</si>
  <si>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</si>
  <si>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</si>
  <si>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</si>
  <si>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</si>
  <si>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</si>
  <si>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</si>
  <si>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</si>
  <si>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</si>
  <si>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</si>
  <si>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</si>
  <si>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</si>
  <si>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</si>
  <si>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</si>
  <si>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</si>
  <si>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</si>
  <si>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</si>
  <si>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</si>
  <si>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</si>
  <si>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</si>
  <si>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</si>
  <si>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</si>
  <si>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</si>
  <si>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</si>
  <si>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</si>
  <si>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</si>
  <si>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</si>
  <si>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</si>
  <si>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</si>
  <si>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</si>
  <si>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</si>
  <si>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</si>
  <si>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</si>
  <si>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</si>
  <si>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</si>
  <si>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</si>
  <si>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</si>
  <si>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</si>
  <si>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</si>
  <si>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</si>
  <si>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</si>
  <si>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</si>
  <si>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</si>
  <si>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</si>
  <si>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</si>
  <si>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</si>
  <si>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</si>
  <si>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</si>
  <si>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</si>
  <si>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</si>
  <si>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</si>
  <si>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</si>
  <si>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</si>
  <si>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</si>
  <si>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</si>
  <si>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</si>
  <si>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</si>
  <si>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</si>
  <si>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</si>
  <si>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</si>
  <si>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</si>
  <si>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</si>
  <si>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</si>
  <si>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</si>
  <si>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</si>
  <si>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</si>
  <si>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</si>
  <si>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</si>
  <si>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</si>
  <si>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</si>
  <si>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</si>
  <si>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</si>
  <si>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</si>
  <si>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</si>
  <si>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</si>
  <si>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</si>
  <si>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</si>
  <si>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</si>
  <si>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</si>
  <si>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</si>
  <si>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</si>
  <si>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</si>
  <si>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</si>
  <si>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</si>
  <si>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</si>
  <si>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</si>
  <si>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</si>
  <si>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</si>
  <si>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</si>
  <si>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</si>
  <si>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</si>
  <si>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</si>
  <si>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</si>
  <si>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</si>
  <si>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</si>
  <si>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</si>
  <si>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</si>
  <si>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</si>
  <si>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</si>
  <si>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</si>
  <si>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</si>
  <si>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</si>
  <si>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</si>
  <si>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</si>
  <si>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</si>
  <si>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</si>
  <si>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</si>
  <si>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</si>
  <si>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</si>
  <si>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</si>
  <si>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</si>
  <si>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</si>
  <si>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</si>
  <si>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</si>
  <si>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</si>
  <si>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</si>
  <si>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</si>
  <si>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</si>
  <si>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</si>
  <si>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</si>
  <si>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</si>
  <si>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</si>
  <si>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</si>
  <si>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</si>
  <si>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</si>
  <si>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</si>
  <si>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</si>
  <si>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</si>
  <si>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</si>
  <si>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</si>
  <si>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</si>
  <si>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</si>
  <si>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</si>
  <si>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</si>
  <si>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</si>
  <si>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</si>
  <si>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</si>
  <si>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</si>
  <si>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</si>
  <si>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</si>
  <si>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</si>
  <si>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</si>
  <si>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</si>
  <si>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</si>
  <si>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</si>
  <si>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</si>
  <si>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</si>
  <si>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</si>
  <si>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</si>
  <si>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</si>
  <si>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</si>
  <si>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</si>
  <si>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</si>
  <si>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</si>
  <si>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</si>
  <si>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</si>
  <si>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</si>
  <si>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</si>
  <si>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</si>
  <si>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</si>
  <si>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</si>
  <si>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</si>
  <si>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</si>
  <si>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</si>
  <si>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</si>
  <si>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</si>
  <si>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</si>
  <si>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</si>
  <si>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</si>
  <si>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</si>
  <si>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</si>
  <si>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</si>
  <si>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</si>
  <si>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</si>
  <si>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</si>
  <si>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</si>
  <si>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</si>
  <si>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</si>
  <si>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</si>
  <si>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</si>
  <si>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</si>
  <si>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</si>
  <si>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</si>
  <si>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</si>
  <si>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</si>
  <si>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</si>
  <si>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</si>
  <si>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</si>
  <si>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</si>
  <si>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</si>
  <si>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</si>
  <si>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</si>
  <si>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</si>
  <si>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</si>
  <si>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</si>
  <si>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</si>
  <si>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</si>
  <si>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</si>
  <si>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</si>
  <si>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</si>
  <si>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</si>
  <si>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</si>
  <si>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</si>
  <si>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</si>
  <si>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</si>
  <si>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</si>
  <si>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</si>
  <si>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</si>
  <si>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</si>
  <si>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</si>
  <si>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</si>
  <si>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</si>
  <si>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</si>
  <si>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</si>
  <si>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</si>
  <si>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</si>
  <si>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</si>
  <si>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</si>
  <si>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</si>
  <si>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</si>
  <si>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</si>
  <si>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</si>
  <si>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</si>
  <si>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</si>
  <si>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</si>
  <si>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</si>
  <si>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</si>
  <si>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</si>
  <si>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</si>
  <si>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</si>
  <si>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</si>
  <si>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</si>
  <si>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</si>
  <si>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</si>
  <si>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</si>
  <si>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</si>
  <si>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</si>
  <si>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</si>
  <si>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</si>
  <si>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</si>
  <si>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</si>
  <si>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</si>
  <si>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</si>
  <si>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</si>
  <si>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</si>
  <si>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</si>
  <si>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</si>
  <si>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</si>
  <si>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</si>
  <si>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</si>
  <si>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</si>
  <si>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</si>
  <si>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</si>
  <si>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</si>
  <si>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</si>
  <si>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</si>
  <si>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</si>
  <si>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</si>
  <si>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</si>
  <si>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</si>
  <si>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</si>
  <si>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</si>
  <si>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</si>
  <si>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</si>
  <si>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</si>
  <si>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</si>
  <si>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</si>
  <si>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</si>
  <si>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</si>
  <si>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</si>
  <si>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</si>
  <si>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</si>
  <si>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</si>
  <si>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</si>
  <si>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</si>
  <si>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</si>
  <si>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</si>
  <si>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</si>
  <si>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</si>
  <si>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</si>
  <si>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</si>
  <si>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</si>
  <si>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</si>
  <si>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</si>
  <si>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</si>
  <si>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</si>
  <si>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</si>
  <si>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</si>
  <si>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</si>
  <si>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</si>
  <si>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</si>
  <si>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</si>
  <si>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</si>
  <si>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</si>
  <si>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</si>
  <si>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</si>
  <si>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</si>
  <si>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</si>
  <si>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</si>
  <si>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</si>
  <si>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</si>
  <si>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</si>
  <si>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</si>
  <si>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</si>
  <si>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</si>
  <si>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</si>
  <si>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</si>
  <si>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</si>
  <si>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</si>
  <si>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</si>
  <si>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</si>
  <si>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</si>
  <si>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</si>
  <si>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</si>
  <si>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</si>
  <si>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</si>
  <si>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</si>
  <si>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</si>
  <si>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</si>
  <si>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</si>
  <si>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</si>
  <si>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</si>
  <si>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</si>
  <si>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</si>
  <si>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</si>
  <si>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</si>
  <si>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</si>
  <si>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</si>
  <si>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</si>
  <si>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</si>
  <si>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</si>
  <si>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</si>
  <si>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</si>
  <si>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</si>
  <si>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</si>
  <si>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</si>
  <si>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</si>
  <si>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</si>
  <si>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</si>
  <si>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</si>
  <si>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</si>
  <si>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</si>
  <si>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</si>
  <si>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</si>
  <si>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</si>
  <si>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</si>
  <si>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</si>
  <si>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</si>
  <si>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</si>
  <si>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</si>
  <si>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</si>
  <si>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</si>
  <si>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</si>
  <si>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</si>
  <si>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</si>
  <si>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</si>
  <si>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</si>
  <si>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</si>
  <si>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</si>
  <si>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</si>
  <si>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</si>
  <si>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</si>
  <si>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</si>
  <si>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</si>
  <si>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</si>
  <si>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</si>
  <si>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</si>
  <si>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</si>
  <si>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</si>
  <si>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</si>
  <si>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</si>
  <si>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</si>
  <si>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</si>
  <si>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</si>
  <si>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</si>
  <si>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</si>
  <si>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</si>
  <si>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</si>
  <si>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</si>
  <si>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</si>
  <si>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</si>
  <si>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</si>
  <si>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</si>
  <si>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</si>
  <si>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</si>
  <si>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</si>
  <si>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</si>
  <si>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</si>
  <si>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</si>
  <si>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</si>
  <si>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</si>
  <si>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</si>
  <si>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</si>
  <si>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</si>
  <si>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</si>
  <si>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</si>
  <si>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</si>
  <si>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</si>
  <si>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</si>
  <si>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</si>
  <si>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</si>
  <si>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</si>
  <si>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</si>
  <si>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</si>
  <si>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</si>
  <si>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</si>
  <si>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</si>
  <si>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</si>
  <si>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</si>
  <si>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</si>
  <si>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</si>
  <si>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</si>
  <si>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</si>
  <si>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</si>
  <si>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</si>
  <si>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</si>
  <si>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</si>
  <si>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</si>
  <si>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</si>
  <si>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</si>
  <si>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</si>
  <si>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</si>
  <si>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</si>
  <si>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</si>
  <si>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</si>
  <si>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</si>
  <si>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</si>
  <si>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</si>
  <si>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</si>
  <si>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</si>
  <si>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</si>
  <si>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</si>
  <si>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</si>
  <si>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</si>
  <si>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</si>
  <si>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</si>
  <si>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</si>
  <si>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</si>
  <si>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</si>
  <si>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</si>
  <si>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</si>
  <si>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</si>
  <si>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</si>
  <si>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</si>
  <si>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</si>
  <si>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</si>
  <si>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</si>
  <si>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</si>
  <si>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</si>
  <si>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</si>
  <si>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</si>
  <si>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</si>
  <si>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</si>
  <si>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</si>
  <si>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</si>
  <si>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</si>
  <si>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</si>
  <si>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</si>
  <si>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</si>
  <si>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</si>
  <si>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</si>
  <si>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</si>
  <si>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</si>
  <si>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</si>
  <si>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</si>
  <si>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</si>
  <si>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</si>
  <si>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</si>
  <si>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</si>
  <si>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</si>
  <si>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</si>
  <si>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</si>
  <si>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</si>
  <si>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</si>
  <si>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</si>
  <si>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</si>
  <si>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</si>
  <si>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</si>
  <si>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</si>
  <si>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</si>
  <si>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</si>
  <si>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</si>
  <si>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</si>
  <si>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</si>
  <si>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</si>
  <si>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</si>
  <si>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</si>
  <si>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</si>
  <si>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</si>
  <si>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</si>
  <si>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</si>
  <si>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</si>
  <si>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</si>
  <si>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</si>
  <si>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</si>
  <si>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</si>
  <si>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</si>
  <si>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</si>
  <si>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</si>
  <si>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</si>
  <si>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</si>
  <si>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</si>
  <si>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</si>
  <si>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</si>
  <si>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</si>
  <si>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</si>
  <si>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</si>
  <si>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</si>
  <si>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</si>
  <si>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</si>
  <si>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</si>
  <si>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</si>
  <si>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</si>
  <si>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</si>
  <si>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</si>
  <si>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</si>
  <si>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</si>
  <si>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</si>
  <si>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</si>
  <si>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</si>
  <si>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</si>
  <si>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</si>
  <si>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</si>
  <si>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</si>
  <si>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</si>
  <si>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</si>
  <si>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</si>
  <si>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</si>
  <si>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</si>
  <si>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</si>
  <si>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</si>
  <si>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</si>
  <si>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</si>
  <si>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</si>
  <si>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</si>
  <si>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</si>
  <si>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</si>
  <si>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</si>
  <si>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</si>
  <si>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</si>
  <si>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</si>
  <si>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</si>
  <si>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</si>
  <si>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</si>
  <si>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</si>
  <si>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</si>
  <si>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</si>
  <si>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</si>
  <si>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</si>
  <si>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</si>
  <si>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</si>
  <si>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</si>
  <si>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</si>
  <si>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</si>
  <si>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</si>
  <si>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</si>
  <si>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</si>
  <si>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</si>
  <si>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</si>
  <si>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</si>
  <si>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</si>
  <si>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</si>
  <si>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</si>
  <si>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</si>
  <si>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</si>
  <si>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</si>
  <si>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</si>
  <si>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</si>
  <si>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</si>
  <si>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</si>
  <si>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</si>
  <si>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</si>
  <si>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</si>
  <si>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</si>
  <si>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</si>
  <si>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</si>
  <si>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</si>
  <si>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</si>
  <si>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</si>
  <si>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</si>
  <si>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</si>
  <si>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</si>
  <si>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</si>
  <si>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</si>
  <si>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</si>
  <si>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</si>
  <si>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</si>
  <si>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</si>
  <si>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</si>
  <si>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</si>
  <si>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</si>
  <si>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</si>
  <si>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</si>
  <si>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</si>
  <si>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</si>
  <si>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</si>
  <si>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</si>
  <si>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</si>
  <si>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</si>
  <si>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</si>
  <si>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</si>
  <si>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</si>
  <si>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</si>
  <si>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</si>
  <si>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</si>
  <si>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</si>
  <si>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</si>
  <si>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</si>
  <si>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</si>
  <si>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</si>
  <si>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</si>
  <si>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</si>
  <si>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</si>
  <si>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</si>
  <si>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</si>
  <si>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</si>
  <si>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</si>
  <si>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</si>
  <si>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</si>
  <si>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</si>
  <si>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</si>
  <si>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</si>
  <si>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</si>
  <si>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</si>
  <si>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</si>
  <si>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</si>
  <si>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</si>
  <si>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</si>
  <si>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</si>
  <si>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</si>
  <si>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</si>
  <si>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</si>
  <si>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</si>
  <si>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</si>
  <si>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</si>
  <si>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</si>
  <si>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</si>
  <si>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</si>
  <si>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</si>
  <si>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</si>
  <si>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</si>
  <si>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</si>
  <si>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</si>
  <si>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</si>
  <si>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</si>
  <si>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</si>
  <si>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</si>
  <si>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</si>
  <si>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</si>
  <si>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</si>
  <si>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</si>
  <si>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</si>
  <si>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</si>
  <si>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</si>
  <si>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</si>
  <si>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</si>
  <si>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</si>
  <si>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</si>
  <si>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</si>
  <si>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</si>
  <si>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</si>
  <si>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</si>
  <si>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</si>
  <si>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</si>
  <si>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</si>
  <si>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</si>
  <si>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</si>
  <si>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</si>
  <si>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</si>
  <si>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</si>
  <si>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</si>
  <si>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</si>
  <si>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</si>
  <si>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</si>
  <si>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</si>
  <si>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</si>
  <si>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</si>
  <si>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</si>
  <si>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</si>
  <si>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</si>
  <si>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</si>
  <si>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</si>
  <si>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</si>
  <si>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</si>
  <si>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</si>
  <si>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</si>
  <si>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</si>
  <si>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</si>
  <si>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</si>
  <si>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</si>
  <si>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</si>
  <si>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</si>
  <si>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</si>
  <si>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</si>
  <si>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</si>
  <si>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</si>
  <si>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</si>
  <si>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</si>
  <si>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</si>
  <si>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</si>
  <si>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</si>
  <si>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</si>
  <si>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</si>
  <si>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</si>
  <si>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</si>
  <si>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</si>
  <si>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</si>
  <si>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</si>
  <si>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</si>
  <si>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</si>
  <si>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</si>
  <si>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</si>
  <si>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</si>
  <si>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</si>
  <si>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</si>
  <si>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</si>
  <si>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</si>
  <si>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</si>
  <si>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</si>
  <si>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</si>
  <si>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</si>
  <si>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</si>
  <si>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</si>
  <si>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</si>
  <si>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</si>
  <si>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</si>
  <si>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</si>
  <si>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</si>
  <si>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</si>
  <si>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</si>
  <si>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</si>
  <si>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</si>
  <si>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</si>
  <si>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</si>
  <si>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</si>
  <si>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</si>
  <si>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</si>
  <si>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</si>
  <si>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</si>
  <si>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</si>
  <si>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</si>
  <si>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</si>
  <si>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</si>
  <si>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</si>
  <si>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</si>
  <si>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</si>
  <si>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</si>
  <si>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</si>
  <si>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</si>
  <si>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</si>
  <si>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</si>
  <si>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</si>
  <si>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</si>
  <si>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</si>
  <si>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</si>
  <si>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</si>
  <si>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</si>
  <si>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</si>
  <si>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</si>
  <si>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</si>
  <si>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</si>
  <si>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</si>
  <si>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</si>
  <si>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</si>
  <si>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</si>
  <si>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</si>
  <si>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</si>
  <si>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</si>
  <si>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</si>
  <si>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</si>
  <si>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</si>
  <si>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</si>
  <si>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</si>
  <si>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</si>
  <si>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</si>
  <si>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</si>
  <si>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</si>
  <si>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</si>
  <si>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</si>
  <si>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</si>
  <si>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</si>
  <si>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</si>
  <si>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</si>
  <si>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</si>
  <si>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</si>
  <si>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</si>
  <si>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</si>
  <si>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</si>
  <si>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</si>
  <si>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</si>
  <si>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</si>
  <si>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</si>
  <si>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</si>
  <si>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</si>
  <si>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</si>
  <si>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</si>
  <si>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</si>
  <si>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</si>
  <si>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</si>
  <si>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</si>
  <si>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</si>
  <si>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</si>
  <si>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</si>
  <si>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</si>
  <si>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</si>
  <si>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</si>
  <si>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</si>
  <si>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</si>
  <si>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</si>
  <si>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</si>
  <si>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</si>
  <si>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</si>
  <si>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</si>
  <si>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</si>
  <si>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</si>
  <si>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</si>
  <si>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</si>
  <si>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</si>
  <si>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</si>
  <si>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</si>
  <si>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</si>
  <si>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</si>
  <si>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</si>
  <si>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</si>
  <si>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</si>
  <si>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</si>
  <si>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</si>
  <si>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</si>
  <si>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</si>
  <si>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</si>
  <si>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</si>
  <si>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</si>
  <si>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</si>
  <si>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</si>
  <si>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</si>
  <si>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</si>
  <si>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</si>
  <si>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</si>
  <si>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</si>
  <si>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</si>
  <si>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</si>
  <si>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</si>
  <si>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</si>
  <si>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</si>
  <si>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</si>
  <si>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</si>
  <si>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</si>
  <si>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</si>
  <si>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</si>
  <si>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</si>
  <si>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</si>
  <si>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</si>
  <si>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</si>
  <si>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</si>
  <si>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</si>
  <si>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</si>
  <si>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</si>
  <si>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</si>
  <si>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</si>
  <si>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</si>
  <si>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</si>
  <si>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</si>
  <si>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</si>
  <si>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</si>
  <si>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</si>
  <si>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</si>
  <si>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</si>
  <si>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</si>
  <si>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</si>
  <si>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</si>
  <si>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</si>
  <si>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</si>
  <si>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</si>
  <si>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</si>
  <si>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</si>
  <si>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</si>
  <si>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</si>
  <si>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</si>
  <si>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</si>
  <si>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</si>
  <si>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</si>
  <si>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</si>
  <si>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</si>
  <si>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</si>
  <si>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</si>
  <si>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</si>
  <si>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</si>
  <si>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</si>
  <si>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</si>
  <si>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</si>
  <si>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</si>
  <si>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</si>
  <si>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</si>
  <si>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</si>
  <si>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</si>
  <si>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</si>
  <si>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</si>
  <si>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</si>
  <si>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</si>
  <si>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</si>
  <si>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</si>
  <si>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</si>
  <si>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</si>
  <si>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</si>
  <si>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</si>
  <si>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</si>
  <si>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</si>
  <si>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</si>
  <si>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</si>
  <si>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</si>
  <si>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</si>
  <si>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</si>
  <si>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</si>
  <si>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</si>
  <si>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</si>
  <si>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</si>
  <si>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</si>
  <si>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</si>
  <si>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</si>
  <si>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</si>
  <si>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</si>
  <si>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</si>
  <si>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</si>
  <si>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</si>
  <si>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</si>
  <si>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</si>
  <si>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</si>
  <si>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</si>
  <si>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</si>
  <si>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</si>
  <si>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</si>
  <si>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</si>
  <si>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</si>
  <si>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</si>
  <si>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</si>
  <si>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</si>
  <si>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</si>
  <si>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</si>
  <si>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</si>
  <si>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</si>
  <si>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</si>
  <si>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</si>
  <si>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</si>
  <si>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</si>
  <si>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</si>
  <si>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</si>
  <si>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</si>
  <si>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</si>
  <si>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</si>
  <si>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</si>
  <si>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</si>
  <si>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</si>
  <si>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</si>
  <si>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</si>
  <si>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</si>
  <si>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</si>
  <si>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</si>
  <si>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</si>
  <si>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</si>
  <si>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</si>
  <si>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</si>
  <si>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</si>
  <si>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</si>
  <si>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</si>
  <si>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</si>
  <si>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</si>
  <si>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</si>
  <si>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</si>
  <si>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</si>
  <si>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</si>
  <si>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</si>
  <si>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</si>
  <si>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</si>
  <si>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</si>
  <si>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</si>
  <si>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</si>
  <si>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</si>
  <si>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</si>
  <si>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</si>
  <si>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</si>
  <si>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</si>
  <si>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</si>
  <si>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</si>
  <si>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</si>
  <si>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</si>
  <si>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</si>
  <si>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</si>
  <si>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</si>
  <si>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</si>
  <si>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</si>
  <si>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</si>
  <si>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</si>
  <si>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</si>
  <si>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</si>
  <si>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</si>
  <si>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</si>
  <si>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</si>
  <si>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</si>
  <si>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</si>
  <si>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</si>
  <si>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</si>
  <si>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</si>
  <si>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</si>
  <si>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</si>
  <si>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</si>
  <si>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</si>
  <si>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</si>
  <si>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</si>
  <si>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</si>
  <si>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</si>
  <si>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</si>
  <si>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</si>
  <si>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</si>
  <si>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</si>
  <si>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</si>
  <si>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</si>
  <si>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</si>
  <si>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</si>
  <si>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</si>
  <si>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</si>
  <si>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</si>
  <si>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</si>
  <si>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</si>
  <si>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</si>
  <si>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</si>
  <si>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</si>
  <si>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</si>
  <si>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</si>
  <si>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</si>
  <si>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</si>
  <si>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</si>
  <si>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</si>
  <si>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</si>
  <si>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</si>
  <si>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</si>
  <si>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</si>
  <si>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</si>
  <si>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</si>
  <si>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</si>
  <si>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</si>
  <si>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</si>
  <si>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</si>
  <si>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</si>
  <si>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</si>
  <si>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</si>
  <si>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</si>
  <si>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</si>
  <si>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</si>
  <si>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</si>
  <si>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</si>
  <si>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</si>
  <si>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</si>
  <si>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</si>
  <si>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</si>
  <si>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</si>
  <si>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</si>
  <si>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</si>
  <si>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</si>
  <si>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</si>
  <si>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</si>
  <si>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</si>
  <si>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</si>
  <si>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</si>
  <si>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</si>
  <si>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</si>
  <si>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</si>
  <si>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</si>
  <si>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</si>
  <si>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</si>
  <si>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</si>
  <si>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</si>
  <si>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</si>
  <si>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</si>
  <si>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</si>
  <si>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</si>
  <si>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</si>
  <si>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</si>
  <si>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</si>
  <si>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</si>
  <si>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</si>
  <si>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</si>
  <si>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</si>
  <si>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</si>
  <si>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</si>
  <si>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</si>
  <si>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</si>
  <si>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</si>
  <si>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</si>
  <si>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</si>
  <si>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</si>
  <si>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</si>
  <si>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</si>
  <si>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</si>
  <si>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</si>
  <si>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</si>
  <si>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</si>
  <si>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</si>
  <si>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</si>
  <si>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</si>
  <si>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</si>
  <si>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</si>
  <si>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</si>
  <si>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</si>
  <si>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</si>
  <si>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</si>
  <si>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</si>
  <si>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</si>
  <si>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</si>
  <si>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</si>
  <si>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</si>
  <si>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</si>
  <si>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</si>
  <si>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</si>
  <si>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</si>
  <si>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</si>
  <si>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</si>
  <si>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</si>
  <si>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</si>
  <si>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</si>
  <si>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</si>
  <si>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</si>
  <si>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</si>
  <si>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</si>
  <si>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</si>
  <si>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</si>
  <si>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</si>
  <si>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</si>
  <si>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</si>
  <si>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</si>
  <si>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</si>
  <si>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</si>
  <si>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</si>
  <si>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</si>
  <si>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</si>
  <si>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</si>
  <si>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</si>
  <si>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</si>
  <si>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</si>
  <si>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</si>
  <si>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</si>
  <si>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</si>
  <si>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</si>
  <si>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</si>
  <si>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</si>
  <si>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</si>
  <si>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</si>
  <si>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</si>
  <si>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</si>
  <si>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</si>
  <si>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</si>
  <si>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</si>
  <si>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</si>
  <si>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</si>
  <si>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</si>
  <si>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</si>
  <si>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</si>
  <si>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</si>
  <si>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</si>
  <si>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</si>
  <si>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</si>
  <si>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</si>
  <si>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</si>
  <si>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</si>
  <si>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</si>
  <si>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</si>
  <si>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</si>
  <si>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</si>
  <si>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</si>
  <si>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</si>
  <si>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</si>
  <si>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</si>
  <si>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</si>
  <si>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</si>
  <si>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</si>
  <si>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</si>
  <si>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</si>
  <si>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</si>
  <si>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</si>
  <si>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</si>
  <si>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</si>
  <si>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</si>
  <si>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</si>
  <si>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</si>
  <si>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</si>
  <si>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</si>
  <si>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</si>
  <si>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</si>
  <si>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</si>
  <si>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</si>
  <si>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</si>
  <si>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</si>
  <si>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</si>
  <si>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</si>
  <si>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</si>
  <si>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</si>
  <si>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</si>
  <si>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</si>
  <si>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</si>
  <si>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</si>
  <si>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</si>
  <si>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</si>
  <si>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</si>
  <si>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</si>
  <si>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</si>
  <si>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</si>
  <si>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</si>
  <si>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</si>
  <si>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</si>
  <si>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</si>
  <si>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</si>
  <si>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</si>
  <si>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</si>
  <si>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</si>
  <si>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</si>
  <si>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</si>
  <si>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</si>
  <si>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</si>
  <si>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</si>
  <si>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</si>
  <si>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</si>
  <si>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</si>
  <si>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</si>
  <si>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</si>
  <si>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</si>
  <si>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</si>
  <si>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</si>
  <si>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</si>
  <si>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</si>
  <si>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</si>
  <si>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</si>
  <si>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</si>
  <si>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</si>
  <si>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</si>
  <si>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</si>
  <si>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</si>
  <si>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</si>
  <si>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</si>
  <si>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</si>
  <si>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</si>
  <si>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</si>
  <si>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</si>
  <si>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</si>
  <si>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</si>
  <si>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</si>
  <si>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</si>
  <si>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</si>
  <si>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</si>
  <si>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</si>
  <si>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</si>
  <si>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</si>
  <si>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</si>
  <si>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</si>
  <si>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</si>
  <si>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</si>
  <si>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</si>
  <si>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</si>
  <si>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</si>
  <si>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</si>
  <si>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</si>
  <si>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</si>
  <si>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</si>
  <si>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</si>
  <si>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</si>
  <si>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</si>
  <si>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</si>
  <si>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</si>
  <si>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</si>
  <si>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</si>
  <si>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</si>
  <si>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</si>
  <si>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</si>
  <si>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</si>
  <si>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</si>
  <si>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</si>
  <si>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</si>
  <si>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</si>
  <si>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</si>
  <si>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</si>
  <si>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</si>
  <si>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</si>
  <si>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</si>
  <si>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</si>
  <si>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</si>
  <si>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</si>
  <si>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</si>
  <si>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</si>
  <si>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</si>
  <si>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</si>
  <si>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</si>
  <si>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</si>
  <si>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</si>
  <si>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</si>
  <si>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</si>
  <si>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</si>
  <si>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</si>
  <si>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</si>
  <si>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</si>
  <si>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</si>
  <si>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</si>
  <si>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</si>
  <si>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</si>
  <si>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</si>
  <si>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</si>
  <si>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</si>
  <si>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</si>
  <si>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</si>
  <si>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</si>
  <si>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</si>
  <si>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</si>
  <si>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</si>
  <si>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</si>
  <si>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</si>
  <si>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</si>
  <si>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</si>
  <si>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</si>
  <si>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</si>
  <si>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</si>
  <si>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</si>
  <si>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</si>
  <si>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</si>
  <si>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</si>
  <si>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</si>
  <si>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</si>
  <si>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</si>
  <si>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</si>
  <si>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</si>
  <si>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</si>
  <si>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</si>
  <si>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</si>
  <si>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</si>
  <si>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</si>
  <si>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</si>
  <si>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</si>
  <si>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</si>
  <si>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</si>
  <si>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</si>
  <si>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</si>
  <si>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</si>
  <si>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</si>
  <si>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</si>
  <si>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</si>
  <si>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</si>
  <si>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</si>
  <si>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</si>
  <si>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</si>
  <si>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</si>
  <si>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</si>
  <si>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</si>
  <si>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</si>
  <si>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</si>
  <si>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</si>
  <si>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</si>
  <si>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</si>
  <si>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</si>
  <si>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</si>
  <si>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</si>
  <si>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</si>
  <si>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</si>
  <si>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</si>
  <si>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</si>
  <si>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</si>
  <si>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</si>
  <si>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</si>
  <si>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</si>
  <si>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</si>
  <si>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</si>
  <si>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</si>
  <si>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</si>
  <si>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</si>
  <si>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</si>
  <si>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</si>
  <si>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</si>
  <si>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</si>
  <si>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</si>
  <si>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</si>
  <si>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</si>
  <si>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</si>
  <si>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</si>
  <si>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</si>
  <si>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</si>
  <si>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</si>
  <si>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</si>
  <si>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</si>
  <si>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</si>
  <si>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</si>
  <si>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</si>
  <si>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</si>
  <si>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</si>
  <si>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</si>
  <si>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</si>
  <si>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</si>
  <si>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</si>
  <si>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</si>
  <si>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</si>
  <si>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</si>
  <si>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</si>
  <si>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</si>
  <si>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</si>
  <si>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</si>
  <si>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</si>
  <si>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</si>
  <si>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</si>
  <si>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</si>
  <si>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</si>
  <si>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</si>
  <si>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</si>
  <si>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</si>
  <si>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</si>
  <si>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</si>
  <si>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</si>
  <si>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</si>
  <si>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</si>
  <si>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</si>
  <si>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</si>
  <si>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</si>
  <si>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</si>
  <si>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</si>
  <si>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</si>
  <si>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</si>
  <si>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</si>
  <si>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</si>
  <si>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</si>
  <si>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</si>
  <si>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</si>
  <si>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</si>
  <si>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</si>
  <si>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</si>
  <si>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</si>
  <si>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</si>
  <si>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</si>
  <si>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</si>
  <si>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</si>
  <si>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</si>
  <si>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</si>
  <si>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</si>
  <si>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</si>
  <si>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</si>
  <si>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</si>
  <si>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</si>
  <si>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</si>
  <si>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</si>
  <si>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</si>
  <si>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</si>
  <si>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</si>
  <si>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</si>
  <si>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</si>
  <si>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</si>
  <si>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</si>
  <si>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</si>
  <si>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</si>
  <si>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</si>
  <si>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</si>
  <si>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</si>
  <si>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</si>
  <si>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</si>
  <si>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</si>
  <si>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</si>
  <si>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</si>
  <si>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</si>
  <si>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</si>
  <si>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</si>
  <si>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</si>
  <si>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</si>
  <si>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</si>
  <si>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</si>
  <si>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</si>
  <si>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</si>
  <si>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</si>
  <si>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</si>
  <si>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</si>
  <si>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</si>
  <si>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</si>
  <si>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</si>
  <si>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</si>
  <si>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</si>
  <si>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</si>
  <si>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</si>
  <si>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</si>
  <si>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</si>
  <si>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</si>
  <si>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</si>
  <si>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</si>
  <si>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</si>
  <si>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</si>
  <si>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</si>
  <si>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</si>
  <si>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</si>
  <si>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</si>
  <si>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</si>
  <si>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</si>
  <si>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</si>
  <si>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</si>
  <si>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</si>
  <si>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</si>
  <si>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</si>
  <si>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</si>
  <si>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</si>
  <si>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</si>
  <si>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</si>
  <si>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</si>
  <si>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</si>
  <si>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</si>
  <si>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</si>
  <si>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</si>
  <si>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</si>
  <si>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</si>
  <si>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</si>
  <si>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</si>
  <si>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</si>
  <si>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</si>
  <si>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</si>
  <si>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</si>
  <si>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</si>
  <si>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</si>
  <si>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</si>
  <si>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</si>
  <si>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</si>
  <si>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</si>
  <si>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</si>
  <si>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</si>
  <si>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</si>
  <si>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</si>
  <si>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</si>
  <si>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</si>
  <si>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</si>
  <si>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</si>
  <si>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</si>
  <si>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</si>
  <si>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</si>
  <si>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</si>
  <si>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</si>
  <si>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</si>
  <si>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</si>
  <si>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</si>
  <si>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</si>
  <si>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</si>
  <si>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</si>
  <si>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</si>
  <si>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</si>
  <si>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</si>
  <si>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</si>
  <si>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</si>
  <si>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</si>
  <si>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</si>
  <si>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</si>
  <si>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</si>
  <si>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</si>
  <si>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</si>
  <si>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</si>
  <si>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</si>
  <si>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</si>
  <si>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</si>
  <si>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</si>
  <si>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</si>
  <si>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</si>
  <si>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</si>
  <si>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</si>
  <si>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</si>
  <si>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</si>
  <si>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</si>
  <si>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</si>
  <si>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</si>
  <si>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</si>
  <si>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</si>
  <si>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</si>
  <si>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</si>
  <si>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</si>
  <si>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</si>
  <si>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</si>
  <si>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</si>
  <si>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</si>
  <si>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</si>
  <si>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</si>
  <si>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</si>
  <si>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</si>
  <si>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</si>
  <si>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</si>
  <si>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</si>
  <si>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</si>
  <si>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</si>
  <si>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</si>
  <si>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</si>
  <si>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</si>
  <si>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</si>
  <si>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</si>
  <si>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</si>
  <si>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</si>
  <si>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</si>
  <si>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</si>
  <si>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</si>
  <si>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</si>
  <si>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</si>
  <si>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</si>
  <si>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</si>
  <si>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</si>
  <si>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</si>
  <si>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</si>
  <si>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</si>
  <si>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</si>
  <si>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</si>
  <si>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</si>
  <si>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</si>
  <si>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</si>
  <si>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</si>
  <si>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</si>
  <si>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</si>
  <si>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</si>
  <si>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</si>
  <si>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</si>
  <si>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</si>
  <si>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</si>
  <si>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</si>
  <si>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</si>
  <si>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</si>
  <si>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</si>
  <si>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</si>
  <si>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</si>
  <si>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</si>
  <si>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</si>
  <si>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</si>
  <si>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</si>
  <si>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</si>
  <si>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</si>
  <si>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</si>
  <si>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</si>
  <si>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</si>
  <si>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</si>
  <si>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</si>
  <si>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</si>
  <si>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</si>
  <si>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</si>
  <si>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</si>
  <si>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</si>
  <si>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</si>
  <si>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</si>
  <si>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</si>
  <si>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</si>
  <si>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</si>
  <si>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</si>
  <si>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</si>
  <si>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</si>
  <si>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</si>
  <si>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</si>
  <si>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</si>
  <si>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</si>
  <si>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</si>
  <si>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</si>
  <si>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</si>
  <si>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</si>
  <si>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</si>
  <si>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</si>
  <si>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</si>
  <si>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</si>
  <si>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</si>
  <si>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</si>
  <si>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</si>
  <si>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</si>
  <si>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</si>
  <si>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</si>
  <si>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</si>
  <si>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</si>
  <si>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</si>
  <si>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</si>
  <si>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</si>
  <si>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</si>
  <si>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</si>
  <si>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</si>
  <si>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</si>
  <si>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</si>
  <si>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</si>
  <si>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</si>
  <si>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</si>
  <si>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</si>
  <si>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</si>
  <si>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</si>
  <si>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</si>
  <si>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</si>
  <si>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</si>
  <si>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</si>
  <si>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</si>
  <si>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</si>
  <si>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</si>
  <si>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</si>
  <si>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</si>
  <si>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</si>
  <si>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</si>
  <si>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</si>
  <si>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</si>
  <si>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</si>
  <si>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</si>
  <si>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</si>
  <si>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</si>
  <si>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</si>
  <si>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</si>
  <si>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</si>
  <si>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</si>
  <si>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</si>
  <si>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</si>
  <si>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</si>
  <si>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</si>
  <si>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</si>
  <si>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</si>
  <si>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</si>
  <si>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</si>
  <si>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</si>
  <si>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</si>
  <si>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</si>
  <si>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</si>
  <si>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</si>
  <si>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</si>
  <si>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</si>
  <si>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</si>
  <si>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</si>
  <si>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</si>
  <si>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</si>
  <si>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</si>
  <si>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</si>
  <si>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</si>
  <si>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</si>
  <si>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</si>
  <si>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</si>
  <si>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</si>
  <si>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</si>
  <si>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</si>
  <si>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</si>
  <si>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</si>
  <si>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</si>
  <si>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</si>
  <si>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</si>
  <si>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</si>
  <si>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</si>
  <si>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</si>
  <si>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</si>
  <si>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</si>
  <si>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</si>
  <si>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</si>
  <si>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</si>
  <si>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</si>
  <si>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</si>
  <si>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</si>
  <si>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</si>
  <si>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</si>
  <si>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</si>
  <si>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</si>
  <si>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</si>
  <si>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</si>
  <si>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</si>
  <si>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</si>
  <si>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</si>
  <si>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</si>
  <si>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</si>
  <si>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</si>
  <si>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</si>
  <si>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</si>
  <si>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</si>
  <si>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</si>
  <si>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</si>
  <si>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</si>
  <si>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</si>
  <si>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</si>
  <si>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</si>
  <si>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</si>
  <si>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</si>
  <si>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</si>
  <si>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</si>
  <si>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</si>
  <si>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</si>
  <si>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</si>
  <si>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</si>
  <si>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</si>
  <si>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</si>
  <si>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</si>
  <si>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</si>
  <si>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</si>
  <si>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</si>
  <si>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</si>
  <si>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</si>
  <si>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</si>
  <si>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</si>
  <si>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</si>
  <si>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</si>
  <si>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</si>
  <si>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</si>
  <si>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</si>
  <si>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</si>
  <si>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</si>
  <si>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</si>
  <si>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</si>
  <si>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</si>
  <si>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</si>
  <si>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</si>
  <si>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</si>
  <si>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</si>
  <si>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</si>
  <si>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</si>
  <si>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</si>
  <si>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</si>
  <si>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</si>
  <si>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</si>
  <si>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</si>
  <si>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</si>
  <si>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</si>
  <si>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</si>
  <si>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</si>
  <si>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</si>
  <si>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</si>
  <si>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</si>
  <si>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</si>
  <si>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</si>
  <si>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</si>
  <si>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</si>
  <si>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</si>
  <si>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</si>
  <si>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</si>
  <si>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</si>
  <si>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</si>
  <si>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</si>
  <si>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</si>
  <si>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</si>
  <si>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</si>
  <si>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</si>
  <si>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</si>
  <si>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</si>
  <si>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</si>
  <si>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</si>
  <si>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</si>
  <si>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</si>
  <si>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</si>
  <si>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</si>
  <si>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</si>
  <si>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</si>
  <si>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</si>
  <si>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</si>
  <si>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</si>
  <si>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</si>
  <si>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</si>
  <si>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</si>
  <si>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</si>
  <si>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</si>
  <si>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</si>
  <si>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</si>
  <si>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</si>
  <si>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</si>
  <si>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</si>
  <si>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</si>
  <si>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</si>
  <si>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</si>
  <si>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</si>
  <si>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</si>
  <si>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</si>
  <si>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</si>
  <si>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</si>
  <si>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</si>
  <si>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</si>
  <si>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</si>
  <si>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</si>
  <si>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</si>
  <si>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</si>
  <si>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</si>
  <si>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</si>
  <si>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</si>
  <si>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</si>
  <si>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</si>
  <si>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</si>
  <si>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</si>
  <si>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</si>
  <si>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</si>
  <si>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</si>
  <si>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</si>
  <si>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</si>
  <si>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</si>
  <si>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</si>
  <si>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</si>
  <si>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</si>
  <si>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</si>
  <si>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</si>
  <si>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</si>
  <si>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</si>
  <si>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</si>
  <si>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</si>
  <si>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</si>
  <si>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</si>
  <si>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</si>
  <si>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</si>
  <si>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</si>
  <si>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</si>
  <si>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</si>
  <si>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</si>
  <si>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</si>
  <si>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</si>
  <si>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</si>
  <si>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</si>
  <si>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</si>
  <si>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</si>
  <si>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</si>
  <si>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</si>
  <si>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</si>
  <si>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</si>
  <si>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</si>
  <si>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</si>
  <si>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</si>
  <si>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</si>
  <si>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</si>
  <si>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</si>
  <si>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</si>
  <si>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</si>
  <si>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</si>
  <si>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</si>
  <si>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</si>
  <si>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</si>
  <si>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</si>
  <si>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</si>
  <si>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</si>
  <si>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</si>
  <si>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</si>
  <si>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</si>
  <si>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</si>
  <si>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</si>
  <si>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</si>
  <si>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</si>
  <si>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</si>
  <si>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</si>
  <si>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</si>
  <si>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</si>
  <si>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</si>
  <si>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</si>
  <si>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</si>
  <si>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</si>
  <si>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</si>
  <si>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</si>
  <si>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</si>
  <si>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</si>
  <si>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</si>
  <si>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</si>
  <si>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</si>
  <si>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</si>
  <si>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</si>
  <si>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</si>
  <si>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</si>
  <si>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</si>
  <si>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</si>
  <si>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</si>
  <si>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</si>
  <si>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</si>
  <si>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</si>
  <si>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</si>
  <si>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</si>
  <si>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</si>
  <si>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</si>
  <si>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</si>
  <si>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</si>
  <si>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</si>
  <si>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</si>
  <si>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</si>
  <si>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</si>
  <si>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</si>
  <si>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</si>
  <si>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</si>
  <si>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</si>
  <si>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</si>
  <si>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</si>
  <si>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</si>
  <si>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</si>
  <si>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</si>
  <si>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</si>
  <si>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</si>
  <si>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</si>
  <si>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</si>
  <si>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</si>
  <si>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</si>
  <si>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</si>
  <si>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</si>
  <si>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</si>
  <si>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</si>
  <si>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</si>
  <si>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</si>
  <si>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</si>
  <si>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</si>
  <si>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</si>
  <si>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</si>
  <si>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</si>
  <si>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</si>
  <si>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</si>
  <si>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</si>
  <si>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</si>
  <si>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</si>
  <si>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</si>
  <si>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</si>
  <si>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</si>
  <si>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</si>
  <si>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</si>
  <si>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</si>
  <si>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</si>
  <si>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</si>
  <si>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</si>
  <si>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</si>
  <si>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</si>
  <si>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</si>
  <si>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</si>
  <si>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</si>
  <si>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</si>
  <si>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</si>
  <si>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</si>
  <si>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</si>
  <si>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</si>
  <si>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</si>
  <si>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</si>
  <si>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</si>
  <si>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</si>
  <si>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</si>
  <si>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</si>
  <si>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</si>
  <si>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</si>
  <si>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</si>
  <si>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</si>
  <si>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</si>
  <si>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</si>
  <si>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</si>
  <si>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</si>
  <si>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</si>
  <si>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</si>
  <si>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</si>
  <si>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</si>
  <si>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</si>
  <si>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</si>
  <si>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</si>
  <si>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</si>
  <si>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</si>
  <si>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</si>
  <si>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</si>
  <si>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</si>
  <si>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</si>
  <si>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</si>
  <si>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</si>
  <si>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</si>
  <si>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</si>
  <si>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</si>
  <si>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</si>
  <si>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</si>
  <si>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</si>
  <si>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</si>
  <si>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</si>
  <si>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</si>
  <si>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</si>
  <si>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</si>
  <si>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</si>
  <si>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</si>
  <si>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</si>
  <si>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</si>
  <si>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</si>
  <si>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</si>
  <si>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</si>
  <si>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</si>
  <si>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</si>
  <si>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</si>
  <si>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</si>
  <si>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</si>
  <si>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</si>
  <si>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</si>
  <si>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</si>
  <si>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</si>
  <si>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</si>
  <si>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</si>
  <si>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</si>
  <si>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</si>
  <si>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</si>
  <si>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</si>
  <si>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</si>
  <si>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</si>
  <si>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</si>
  <si>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</si>
  <si>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</si>
  <si>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</si>
  <si>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</si>
  <si>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</si>
  <si>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</si>
  <si>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</si>
  <si>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</si>
  <si>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</si>
  <si>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</si>
  <si>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</si>
  <si>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</si>
  <si>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</si>
  <si>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</si>
  <si>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</si>
  <si>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</si>
  <si>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</si>
  <si>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</si>
  <si>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</si>
  <si>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</si>
  <si>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</si>
  <si>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</si>
  <si>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</si>
  <si>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</si>
  <si>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</si>
  <si>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</si>
  <si>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</si>
  <si>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</si>
  <si>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</si>
  <si>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</si>
  <si>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</si>
  <si>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</si>
  <si>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</si>
  <si>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</si>
  <si>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</si>
  <si>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</si>
  <si>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</si>
  <si>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</si>
  <si>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</si>
  <si>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</si>
  <si>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</si>
  <si>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</si>
  <si>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</si>
  <si>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</si>
  <si>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</si>
  <si>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</si>
  <si>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</si>
  <si>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</si>
  <si>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</si>
  <si>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</si>
  <si>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</si>
  <si>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</si>
  <si>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</si>
  <si>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</si>
  <si>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</si>
  <si>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</si>
  <si>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</si>
  <si>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</si>
  <si>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</si>
  <si>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</si>
  <si>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</si>
  <si>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</si>
  <si>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</si>
  <si>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</si>
  <si>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</si>
  <si>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</si>
  <si>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</si>
  <si>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</si>
  <si>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</si>
  <si>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</si>
  <si>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</si>
  <si>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</si>
  <si>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</si>
  <si>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</si>
  <si>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</si>
  <si>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</si>
  <si>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</si>
  <si>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</si>
  <si>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</si>
  <si>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</si>
  <si>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</si>
  <si>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</si>
  <si>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</si>
  <si>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</si>
  <si>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</si>
  <si>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</si>
  <si>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</si>
  <si>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</si>
  <si>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</si>
  <si>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</si>
  <si>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</si>
  <si>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</si>
  <si>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</si>
  <si>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</si>
  <si>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</si>
  <si>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</si>
  <si>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</si>
  <si>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</si>
  <si>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</si>
  <si>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</si>
  <si>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</si>
  <si>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</si>
  <si>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</si>
  <si>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</si>
  <si>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</si>
  <si>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</si>
  <si>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</si>
  <si>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</si>
  <si>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</si>
  <si>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</si>
  <si>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</si>
  <si>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</si>
  <si>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</si>
  <si>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</si>
  <si>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</si>
  <si>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</si>
  <si>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</si>
  <si>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</si>
  <si>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</si>
  <si>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</si>
  <si>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</si>
  <si>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</si>
  <si>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</si>
  <si>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</si>
  <si>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</si>
  <si>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</si>
  <si>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</si>
  <si>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</si>
  <si>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</si>
  <si>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</si>
  <si>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</si>
  <si>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</si>
  <si>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</si>
  <si>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</si>
  <si>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</si>
  <si>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</si>
  <si>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</si>
  <si>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</si>
  <si>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</si>
  <si>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</si>
  <si>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</si>
  <si>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</si>
  <si>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</si>
  <si>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</si>
  <si>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</si>
  <si>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</si>
  <si>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</si>
  <si>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</si>
  <si>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</si>
  <si>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</si>
  <si>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</si>
  <si>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</si>
  <si>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</si>
  <si>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</si>
  <si>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</si>
  <si>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</si>
  <si>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</si>
  <si>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</si>
  <si>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</si>
  <si>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</si>
  <si>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</si>
  <si>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</si>
  <si>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</si>
  <si>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</si>
  <si>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</si>
  <si>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</si>
  <si>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</si>
  <si>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</si>
  <si>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</si>
  <si>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</si>
  <si>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</si>
  <si>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</si>
  <si>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</si>
  <si>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</si>
  <si>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</si>
  <si>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</si>
  <si>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</si>
  <si>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</si>
  <si>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</si>
  <si>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</si>
  <si>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</si>
  <si>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</si>
  <si>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</si>
  <si>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</si>
  <si>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</si>
  <si>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</si>
  <si>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</si>
  <si>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</si>
  <si>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</si>
  <si>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</si>
  <si>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</si>
  <si>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</si>
  <si>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</si>
  <si>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</si>
  <si>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</si>
  <si>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</si>
  <si>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</si>
  <si>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</si>
  <si>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</si>
  <si>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</si>
  <si>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</si>
  <si>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</si>
  <si>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</si>
  <si>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</si>
  <si>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</si>
  <si>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</si>
  <si>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</si>
  <si>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</si>
  <si>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</si>
  <si>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</si>
  <si>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</si>
  <si>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</si>
  <si>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</si>
  <si>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</si>
  <si>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</si>
  <si>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</si>
  <si>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</si>
  <si>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</si>
  <si>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</si>
  <si>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</si>
  <si>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</si>
  <si>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</si>
  <si>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</si>
  <si>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</si>
  <si>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</si>
  <si>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</si>
  <si>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</si>
  <si>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</si>
  <si>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</si>
  <si>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</si>
  <si>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</si>
  <si>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</si>
  <si>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</si>
  <si>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</si>
  <si>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</si>
  <si>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</si>
  <si>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</si>
  <si>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</si>
  <si>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</si>
  <si>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</si>
  <si>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</si>
  <si>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</si>
  <si>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</si>
  <si>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</si>
  <si>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</si>
  <si>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</si>
  <si>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</si>
  <si>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</si>
  <si>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</si>
  <si>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</si>
  <si>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</si>
  <si>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</si>
  <si>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</si>
  <si>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</si>
  <si>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</si>
  <si>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</si>
  <si>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</si>
  <si>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</si>
  <si>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</si>
  <si>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</si>
  <si>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</si>
  <si>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</si>
  <si>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</si>
  <si>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</si>
  <si>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</si>
  <si>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</si>
  <si>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</si>
  <si>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</si>
  <si>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</si>
  <si>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</si>
  <si>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</si>
  <si>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</si>
  <si>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</si>
  <si>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</si>
  <si>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</si>
  <si>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</si>
  <si>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</si>
  <si>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</si>
  <si>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</si>
  <si>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</si>
  <si>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</si>
  <si>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</si>
  <si>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</si>
  <si>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</si>
  <si>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</si>
  <si>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</si>
  <si>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</si>
  <si>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</si>
  <si>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</si>
  <si>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</si>
  <si>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</si>
  <si>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</si>
  <si>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</si>
  <si>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</si>
  <si>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</si>
  <si>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</si>
  <si>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</si>
  <si>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</si>
  <si>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</si>
  <si>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</si>
  <si>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</si>
  <si>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</si>
  <si>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</si>
  <si>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</si>
  <si>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</si>
  <si>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</si>
  <si>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</si>
  <si>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</si>
  <si>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</si>
  <si>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</si>
  <si>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</si>
  <si>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</si>
  <si>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</si>
  <si>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</si>
  <si>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</si>
  <si>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</si>
  <si>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</si>
  <si>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</si>
  <si>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</si>
  <si>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</si>
  <si>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</si>
  <si>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</si>
  <si>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</si>
  <si>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</si>
  <si>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</si>
  <si>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</si>
  <si>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</si>
  <si>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</si>
  <si>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</si>
  <si>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</si>
  <si>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</si>
  <si>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</si>
  <si>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</si>
  <si>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</si>
  <si>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</si>
  <si>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</si>
  <si>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</si>
  <si>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</si>
  <si>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</si>
  <si>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</si>
  <si>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</si>
  <si>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</si>
  <si>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</si>
  <si>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</si>
  <si>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</si>
  <si>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</si>
  <si>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</si>
  <si>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</si>
  <si>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</si>
  <si>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</si>
  <si>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</si>
  <si>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</si>
  <si>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</si>
  <si>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</si>
  <si>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</si>
  <si>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</si>
  <si>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</si>
  <si>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</si>
  <si>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</si>
  <si>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</si>
  <si>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</si>
  <si>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</si>
  <si>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</si>
  <si>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</si>
  <si>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</si>
  <si>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</si>
  <si>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</si>
  <si>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</si>
  <si>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</si>
  <si>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</si>
  <si>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</si>
  <si>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</si>
  <si>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</si>
  <si>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</si>
  <si>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</si>
  <si>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</si>
  <si>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</si>
  <si>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</si>
  <si>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</si>
  <si>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</si>
  <si>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</si>
  <si>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</si>
  <si>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</si>
  <si>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</si>
  <si>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</si>
  <si>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</si>
  <si>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</si>
  <si>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</si>
  <si>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</si>
  <si>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</si>
  <si>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</si>
  <si>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</si>
  <si>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</si>
  <si>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</si>
  <si>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</si>
  <si>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</si>
  <si>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</si>
  <si>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</si>
  <si>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</si>
  <si>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</si>
  <si>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</si>
  <si>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</si>
  <si>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</si>
  <si>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</si>
  <si>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</si>
  <si>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</si>
  <si>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</si>
  <si>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</si>
  <si>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</si>
  <si>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</si>
  <si>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</si>
  <si>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</si>
  <si>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</si>
  <si>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</si>
  <si>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</si>
  <si>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</si>
  <si>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</si>
  <si>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</si>
  <si>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</si>
  <si>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</si>
  <si>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</si>
  <si>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</si>
  <si>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</si>
  <si>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</si>
  <si>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</si>
  <si>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</si>
  <si>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</si>
  <si>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</si>
  <si>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</si>
  <si>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</si>
  <si>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</si>
  <si>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</si>
  <si>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</si>
  <si>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</si>
  <si>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</si>
  <si>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</si>
  <si>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</si>
  <si>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</si>
  <si>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</si>
  <si>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</si>
  <si>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</si>
  <si>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</si>
  <si>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</si>
  <si>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</si>
  <si>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</si>
  <si>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</si>
  <si>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</si>
  <si>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</si>
  <si>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</si>
  <si>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</si>
  <si>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</si>
  <si>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</si>
  <si>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</si>
  <si>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</si>
  <si>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</si>
  <si>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</si>
  <si>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</si>
  <si>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</si>
  <si>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</si>
  <si>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</si>
  <si>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</si>
  <si>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</si>
  <si>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</si>
  <si>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</si>
  <si>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</si>
  <si>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</si>
  <si>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</si>
  <si>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</si>
  <si>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</si>
  <si>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</si>
  <si>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</si>
  <si>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</si>
  <si>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</si>
  <si>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</si>
  <si>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</si>
  <si>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</si>
  <si>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</si>
  <si>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</si>
  <si>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</si>
  <si>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</si>
  <si>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</si>
  <si>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</si>
  <si>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</si>
  <si>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</si>
  <si>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</si>
  <si>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</si>
  <si>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</si>
  <si>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</si>
  <si>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</si>
  <si>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</si>
  <si>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</si>
  <si>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</si>
  <si>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</si>
  <si>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</si>
  <si>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</si>
  <si>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</si>
  <si>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</si>
  <si>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</si>
  <si>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</si>
  <si>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</si>
  <si>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</si>
  <si>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</si>
  <si>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</si>
  <si>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</si>
  <si>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</si>
  <si>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</si>
  <si>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</si>
  <si>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</si>
  <si>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</si>
  <si>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</si>
  <si>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</si>
  <si>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</si>
  <si>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</si>
  <si>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</si>
  <si>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</si>
  <si>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</si>
  <si>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</si>
  <si>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</si>
  <si>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</si>
  <si>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</si>
  <si>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</si>
  <si>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</si>
  <si>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</si>
  <si>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</si>
  <si>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</si>
  <si>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</si>
  <si>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</si>
  <si>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</si>
  <si>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</si>
  <si>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</si>
  <si>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</si>
  <si>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</si>
  <si>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</si>
  <si>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</si>
  <si>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</si>
  <si>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</si>
  <si>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</si>
  <si>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</si>
  <si>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</si>
  <si>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</si>
  <si>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</si>
  <si>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</si>
  <si>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</si>
  <si>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</si>
  <si>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</si>
  <si>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</si>
  <si>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</si>
  <si>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</si>
  <si>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</si>
  <si>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</si>
  <si>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</si>
  <si>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</si>
  <si>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</si>
  <si>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</si>
  <si>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</si>
  <si>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</si>
  <si>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</si>
  <si>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</si>
  <si>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</si>
  <si>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</si>
  <si>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</si>
  <si>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</si>
  <si>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</si>
  <si>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</si>
  <si>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</si>
  <si>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</si>
  <si>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</si>
  <si>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</si>
  <si>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</si>
  <si>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</si>
  <si>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</si>
  <si>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</si>
  <si>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</si>
  <si>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</si>
  <si>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</si>
  <si>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</si>
  <si>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</si>
  <si>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</si>
  <si>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</si>
  <si>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</si>
  <si>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</si>
  <si>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</si>
  <si>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</si>
  <si>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</si>
  <si>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</si>
  <si>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</si>
  <si>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</si>
  <si>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</si>
  <si>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</si>
  <si>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</si>
  <si>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</si>
  <si>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</si>
  <si>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</si>
  <si>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</si>
  <si>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</si>
  <si>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</si>
  <si>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</si>
  <si>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</si>
  <si>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</si>
  <si>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</si>
  <si>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</si>
  <si>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</si>
  <si>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</si>
  <si>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</si>
  <si>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</si>
  <si>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</si>
  <si>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</si>
  <si>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</si>
  <si>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</si>
  <si>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</si>
  <si>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</si>
  <si>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</si>
  <si>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</si>
  <si>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</si>
  <si>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</si>
  <si>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</si>
  <si>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</si>
  <si>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</si>
  <si>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</si>
  <si>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</si>
  <si>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</si>
  <si>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</si>
  <si>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</si>
  <si>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</si>
  <si>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</si>
  <si>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</si>
  <si>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</si>
  <si>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</si>
  <si>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</si>
  <si>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</si>
  <si>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</si>
  <si>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</si>
  <si>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</si>
  <si>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</si>
  <si>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</si>
  <si>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</si>
  <si>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</si>
  <si>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</si>
  <si>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</si>
  <si>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</si>
  <si>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</si>
  <si>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</si>
  <si>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</si>
  <si>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</si>
  <si>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</si>
  <si>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</si>
  <si>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</si>
  <si>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</si>
  <si>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</si>
  <si>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</si>
  <si>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</si>
  <si>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</si>
  <si>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</si>
  <si>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</si>
  <si>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</si>
  <si>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</si>
  <si>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</si>
  <si>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</si>
  <si>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</si>
  <si>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</si>
  <si>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</si>
  <si>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</si>
  <si>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</si>
  <si>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</si>
  <si>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</si>
  <si>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</si>
  <si>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</si>
  <si>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</si>
  <si>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</si>
  <si>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</si>
  <si>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</si>
  <si>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</si>
  <si>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</si>
  <si>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</si>
  <si>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</si>
  <si>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</si>
  <si>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</si>
  <si>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</si>
  <si>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</si>
  <si>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</si>
  <si>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</si>
  <si>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</si>
  <si>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</si>
  <si>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</si>
  <si>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</si>
  <si>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</si>
  <si>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</si>
  <si>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</si>
  <si>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</si>
  <si>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</si>
  <si>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</si>
  <si>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</si>
  <si>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</si>
  <si>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</si>
  <si>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</si>
  <si>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</si>
  <si>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</si>
  <si>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</si>
  <si>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</si>
  <si>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</si>
  <si>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</si>
  <si>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</si>
  <si>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</si>
  <si>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</si>
  <si>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</si>
  <si>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</si>
  <si>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</si>
  <si>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</si>
  <si>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</si>
  <si>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</si>
  <si>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</si>
  <si>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</si>
  <si>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</si>
  <si>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</si>
  <si>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</si>
  <si>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</si>
  <si>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</si>
  <si>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</si>
  <si>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</si>
  <si>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</si>
  <si>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</si>
  <si>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</si>
  <si>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</si>
  <si>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</si>
  <si>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</si>
  <si>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</si>
  <si>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</si>
  <si>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</si>
  <si>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</si>
  <si>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</si>
  <si>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</si>
  <si>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</si>
  <si>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</si>
  <si>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</si>
  <si>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</si>
  <si>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</si>
  <si>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</si>
  <si>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</si>
  <si>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</si>
  <si>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</si>
  <si>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</si>
  <si>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</si>
  <si>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</si>
  <si>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</si>
  <si>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</si>
  <si>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</si>
  <si>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</si>
  <si>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</si>
  <si>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</si>
  <si>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</si>
  <si>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</si>
  <si>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</si>
  <si>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</si>
  <si>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</si>
  <si>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</si>
  <si>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</si>
  <si>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</si>
  <si>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</si>
  <si>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</si>
  <si>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</si>
  <si>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</si>
  <si>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</si>
  <si>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</si>
  <si>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</si>
  <si>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</si>
  <si>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</si>
  <si>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</si>
  <si>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</si>
  <si>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</si>
  <si>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</si>
  <si>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</si>
  <si>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</si>
  <si>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</si>
  <si>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</si>
  <si>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</si>
  <si>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</si>
  <si>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</si>
  <si>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</si>
  <si>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</si>
  <si>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</si>
  <si>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</si>
  <si>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</si>
  <si>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</si>
  <si>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</si>
  <si>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</si>
  <si>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</si>
  <si>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</si>
  <si>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</si>
  <si>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</si>
  <si>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</si>
  <si>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</si>
  <si>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</si>
  <si>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</si>
  <si>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</si>
  <si>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</si>
  <si>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</si>
  <si>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</si>
  <si>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</si>
  <si>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</si>
  <si>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</si>
  <si>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</si>
  <si>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</si>
  <si>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</si>
  <si>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</si>
  <si>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</si>
  <si>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</si>
  <si>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</si>
  <si>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</si>
  <si>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</si>
  <si>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</si>
  <si>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</si>
  <si>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</si>
  <si>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</si>
  <si>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</si>
  <si>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</si>
  <si>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</si>
  <si>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</si>
  <si>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</si>
  <si>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</si>
  <si>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</si>
  <si>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</si>
  <si>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</si>
  <si>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</si>
  <si>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</si>
  <si>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</si>
  <si>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</si>
  <si>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</si>
  <si>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</si>
  <si>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</si>
  <si>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</si>
  <si>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</si>
  <si>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</si>
  <si>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</si>
  <si>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</si>
  <si>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</si>
  <si>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</si>
  <si>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</si>
  <si>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</si>
  <si>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</si>
  <si>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</si>
  <si>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</si>
  <si>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</si>
  <si>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</si>
  <si>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</si>
  <si>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</si>
  <si>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</si>
  <si>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</si>
  <si>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</si>
  <si>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</si>
  <si>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</si>
  <si>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</si>
  <si>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</si>
  <si>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</si>
  <si>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</si>
  <si>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</si>
  <si>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</si>
  <si>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</si>
  <si>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</si>
  <si>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</si>
  <si>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</si>
  <si>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</si>
  <si>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</si>
  <si>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</si>
  <si>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</si>
  <si>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</si>
  <si>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</si>
  <si>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</si>
  <si>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</si>
  <si>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</si>
  <si>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</si>
  <si>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</si>
  <si>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</si>
  <si>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</si>
  <si>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</si>
  <si>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</si>
  <si>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</si>
  <si>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</si>
  <si>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</si>
  <si>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</si>
  <si>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</si>
  <si>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</si>
  <si>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</si>
  <si>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</si>
  <si>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</si>
  <si>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</si>
  <si>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</si>
  <si>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</si>
  <si>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</si>
  <si>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</si>
  <si>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</si>
  <si>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</si>
  <si>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</si>
  <si>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</si>
  <si>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</si>
  <si>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</si>
  <si>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</si>
  <si>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</si>
  <si>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</si>
  <si>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</si>
  <si>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</si>
  <si>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</si>
  <si>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</si>
  <si>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</si>
  <si>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</si>
  <si>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</si>
  <si>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</si>
  <si>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</si>
  <si>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</si>
  <si>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</si>
  <si>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</si>
  <si>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</si>
  <si>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</si>
  <si>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</si>
  <si>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</si>
  <si>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</si>
  <si>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</si>
  <si>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</si>
  <si>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</si>
  <si>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</si>
  <si>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</si>
  <si>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</si>
  <si>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</si>
  <si>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</si>
  <si>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</si>
  <si>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</si>
  <si>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</si>
  <si>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</si>
  <si>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</si>
  <si>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</si>
  <si>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</si>
  <si>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</si>
  <si>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</si>
  <si>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</si>
  <si>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</si>
  <si>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</si>
  <si>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</si>
  <si>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</si>
  <si>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</si>
  <si>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</si>
  <si>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</si>
  <si>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</si>
  <si>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</si>
  <si>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</si>
  <si>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</si>
  <si>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</si>
  <si>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</si>
  <si>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</si>
  <si>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</si>
  <si>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</si>
  <si>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</si>
  <si>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</si>
  <si>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</si>
  <si>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</si>
  <si>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</si>
  <si>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</si>
  <si>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</si>
  <si>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</si>
  <si>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</si>
  <si>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</si>
  <si>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</si>
  <si>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</si>
  <si>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</si>
  <si>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</si>
  <si>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</si>
  <si>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</si>
  <si>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</si>
  <si>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</si>
  <si>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</si>
  <si>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</si>
  <si>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</si>
  <si>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</si>
  <si>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</si>
  <si>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</si>
  <si>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</si>
  <si>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</si>
  <si>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</si>
  <si>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</si>
  <si>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</si>
  <si>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</si>
  <si>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</si>
  <si>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</si>
  <si>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</si>
  <si>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</si>
  <si>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</si>
  <si>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</si>
  <si>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</si>
  <si>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</si>
  <si>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</si>
  <si>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</si>
  <si>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</si>
  <si>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</si>
  <si>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</si>
  <si>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</si>
  <si>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</si>
  <si>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</si>
  <si>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</si>
  <si>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</si>
  <si>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</si>
  <si>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</si>
  <si>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</si>
  <si>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</si>
  <si>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</si>
  <si>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</si>
  <si>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</si>
  <si>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</si>
  <si>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</si>
  <si>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</si>
  <si>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</si>
  <si>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</si>
  <si>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</si>
  <si>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</si>
  <si>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</si>
  <si>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</si>
  <si>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</si>
  <si>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</si>
  <si>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</si>
  <si>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</si>
  <si>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</si>
  <si>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</si>
  <si>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</si>
  <si>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</si>
  <si>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</si>
  <si>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</si>
  <si>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</si>
  <si>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</si>
  <si>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</si>
  <si>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</si>
  <si>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</si>
  <si>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</si>
  <si>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</si>
  <si>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</si>
  <si>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</si>
  <si>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</si>
  <si>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</si>
  <si>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</si>
  <si>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</si>
  <si>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</si>
  <si>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</si>
  <si>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</si>
  <si>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</si>
  <si>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</si>
  <si>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</si>
  <si>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</si>
  <si>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</si>
  <si>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</si>
  <si>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</si>
  <si>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</si>
  <si>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</si>
  <si>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</si>
  <si>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</si>
  <si>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</si>
  <si>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</si>
  <si>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</si>
  <si>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</si>
  <si>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</si>
  <si>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</si>
  <si>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</si>
  <si>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</si>
  <si>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</si>
  <si>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</si>
  <si>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</si>
  <si>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</si>
  <si>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</si>
  <si>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</si>
  <si>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</si>
  <si>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</si>
  <si>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</si>
  <si>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</si>
  <si>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</si>
  <si>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</si>
  <si>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</si>
  <si>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</si>
  <si>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</si>
  <si>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</si>
  <si>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</si>
  <si>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</si>
  <si>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</si>
  <si>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</si>
  <si>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</si>
  <si>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</si>
  <si>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</si>
  <si>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</si>
  <si>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</si>
  <si>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</si>
  <si>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</si>
  <si>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</si>
  <si>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</si>
  <si>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</si>
  <si>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</si>
  <si>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</si>
  <si>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</si>
  <si>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</si>
  <si>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</si>
  <si>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</si>
  <si>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</si>
  <si>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</si>
  <si>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</si>
  <si>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</si>
  <si>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</si>
  <si>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</si>
  <si>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</si>
  <si>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</si>
  <si>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</si>
  <si>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</si>
  <si>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</si>
  <si>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</si>
  <si>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</si>
  <si>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</si>
  <si>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</si>
  <si>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</si>
  <si>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</si>
  <si>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</si>
  <si>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</si>
  <si>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</si>
  <si>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</si>
  <si>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</si>
  <si>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</si>
  <si>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</si>
  <si>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</si>
  <si>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</si>
  <si>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</si>
  <si>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</si>
  <si>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</si>
  <si>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</si>
  <si>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</si>
  <si>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</si>
  <si>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</si>
  <si>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</si>
  <si>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</si>
  <si>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</si>
  <si>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</si>
  <si>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</si>
  <si>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</si>
  <si>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</si>
  <si>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</si>
  <si>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</si>
  <si>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</si>
  <si>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</si>
  <si>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</si>
  <si>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</si>
  <si>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</si>
  <si>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</si>
  <si>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</si>
  <si>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</si>
  <si>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</si>
  <si>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</si>
  <si>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</si>
  <si>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</si>
  <si>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</si>
  <si>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</si>
  <si>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</si>
  <si>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</si>
  <si>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</si>
  <si>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</si>
  <si>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</si>
  <si>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</si>
  <si>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</si>
  <si>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</si>
  <si>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</si>
  <si>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</si>
  <si>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</si>
  <si>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</si>
  <si>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</si>
  <si>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</si>
  <si>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</si>
  <si>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</si>
  <si>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</si>
  <si>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</si>
  <si>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</si>
  <si>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</si>
  <si>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</si>
  <si>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</si>
  <si>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</si>
  <si>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</si>
  <si>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</si>
  <si>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</si>
  <si>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</si>
  <si>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</si>
  <si>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</si>
  <si>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</si>
  <si>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</si>
  <si>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</si>
  <si>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</si>
  <si>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</si>
  <si>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</si>
  <si>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</si>
  <si>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</si>
  <si>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</si>
  <si>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</si>
  <si>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</si>
  <si>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</si>
  <si>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</si>
  <si>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</si>
  <si>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</si>
  <si>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</si>
  <si>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</si>
  <si>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</si>
  <si>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</si>
  <si>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</si>
  <si>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</si>
  <si>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</si>
  <si>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</si>
  <si>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</si>
  <si>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</si>
  <si>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</si>
  <si>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</si>
  <si>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</si>
  <si>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</si>
  <si>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</si>
  <si>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</si>
  <si>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</si>
  <si>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</si>
  <si>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</si>
  <si>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</si>
  <si>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</si>
  <si>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</si>
  <si>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</si>
  <si>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</si>
  <si>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</si>
  <si>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</si>
  <si>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</si>
  <si>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</si>
  <si>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</si>
  <si>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</si>
  <si>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</si>
  <si>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</si>
  <si>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</si>
  <si>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</si>
  <si>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</si>
  <si>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</si>
  <si>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</si>
  <si>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</si>
  <si>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</si>
  <si>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</si>
  <si>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</si>
  <si>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</si>
  <si>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</si>
  <si>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</si>
  <si>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</si>
  <si>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</si>
  <si>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</si>
  <si>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</si>
  <si>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</si>
  <si>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</si>
  <si>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</si>
  <si>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</si>
  <si>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</si>
  <si>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</si>
  <si>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</si>
  <si>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</si>
  <si>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</si>
  <si>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</si>
  <si>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</si>
  <si>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</si>
  <si>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</si>
  <si>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</si>
  <si>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</si>
  <si>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</si>
  <si>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</si>
  <si>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</si>
  <si>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</si>
  <si>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</si>
  <si>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</si>
  <si>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</si>
  <si>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</si>
  <si>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</si>
  <si>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</si>
  <si>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</si>
  <si>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</si>
  <si>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</si>
  <si>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</si>
  <si>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</si>
  <si>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</si>
  <si>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</si>
  <si>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</si>
  <si>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</si>
  <si>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</si>
  <si>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</si>
  <si>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</si>
  <si>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</si>
  <si>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</si>
  <si>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</si>
  <si>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</si>
  <si>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</si>
  <si>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</si>
  <si>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</si>
  <si>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</si>
  <si>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</si>
  <si>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</si>
  <si>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</si>
  <si>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</si>
  <si>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</si>
  <si>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</si>
  <si>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</si>
  <si>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</si>
  <si>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</si>
  <si>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</si>
  <si>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</si>
  <si>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</si>
  <si>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</si>
  <si>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</si>
  <si>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</si>
  <si>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</si>
  <si>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</si>
  <si>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</si>
  <si>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</si>
  <si>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</si>
  <si>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</si>
  <si>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</si>
  <si>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</si>
  <si>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</si>
  <si>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</si>
  <si>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</si>
  <si>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</si>
  <si>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</si>
  <si>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</si>
  <si>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</si>
  <si>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</si>
  <si>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</si>
  <si>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</si>
  <si>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</si>
  <si>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</si>
  <si>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</si>
  <si>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</si>
  <si>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</si>
  <si>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</si>
  <si>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</si>
  <si>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</si>
  <si>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</si>
  <si>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</si>
  <si>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</si>
  <si>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</si>
  <si>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</si>
  <si>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</si>
  <si>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</si>
  <si>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</si>
  <si>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</si>
  <si>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</si>
  <si>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</si>
  <si>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</si>
  <si>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</si>
  <si>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</si>
  <si>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</si>
  <si>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</si>
  <si>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</si>
  <si>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</si>
  <si>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</si>
  <si>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</si>
  <si>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</si>
  <si>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</si>
  <si>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</si>
  <si>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</si>
  <si>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</si>
  <si>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</si>
  <si>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</si>
  <si>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</si>
  <si>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</si>
  <si>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</si>
  <si>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</si>
  <si>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</si>
  <si>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</si>
  <si>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</si>
  <si>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</si>
  <si>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</si>
  <si>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</si>
  <si>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</si>
  <si>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</si>
  <si>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</si>
  <si>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</si>
  <si>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</si>
  <si>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</si>
  <si>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</si>
  <si>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</si>
  <si>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</si>
  <si>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</si>
  <si>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</si>
  <si>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</si>
  <si>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</si>
  <si>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</si>
  <si>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</si>
  <si>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</si>
  <si>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</si>
  <si>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</si>
  <si>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</si>
  <si>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</si>
  <si>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</si>
  <si>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</si>
  <si>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</si>
  <si>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</si>
  <si>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</si>
  <si>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</si>
  <si>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</si>
  <si>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</si>
  <si>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</si>
  <si>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</si>
  <si>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</si>
  <si>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</si>
  <si>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</si>
  <si>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</si>
  <si>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</si>
  <si>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</si>
  <si>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</si>
  <si>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</si>
  <si>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</si>
  <si>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</si>
  <si>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</si>
  <si>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</si>
  <si>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</si>
  <si>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</si>
  <si>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</si>
  <si>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</si>
  <si>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</si>
  <si>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</si>
  <si>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</si>
  <si>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</si>
  <si>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</si>
  <si>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</si>
  <si>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</si>
  <si>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</si>
  <si>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</si>
  <si>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</si>
  <si>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</si>
  <si>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</si>
  <si>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</si>
  <si>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</si>
  <si>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</si>
  <si>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</si>
  <si>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</si>
  <si>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</si>
  <si>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</si>
  <si>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</si>
  <si>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</si>
  <si>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</si>
  <si>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</si>
  <si>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</si>
  <si>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</si>
  <si>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</si>
  <si>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</si>
  <si>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</si>
  <si>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</si>
  <si>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</si>
  <si>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</si>
  <si>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</si>
  <si>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</si>
  <si>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</si>
  <si>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</si>
  <si>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</si>
  <si>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</si>
  <si>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</si>
  <si>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</si>
  <si>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</si>
  <si>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</si>
  <si>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</si>
  <si>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</si>
  <si>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</si>
  <si>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</si>
  <si>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</si>
  <si>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</si>
  <si>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</si>
  <si>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</si>
  <si>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</si>
  <si>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</si>
  <si>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</si>
  <si>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</si>
  <si>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</si>
  <si>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</si>
  <si>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</si>
  <si>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</si>
  <si>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</si>
  <si>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</si>
  <si>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</si>
  <si>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</si>
  <si>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</si>
  <si>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</si>
  <si>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</si>
  <si>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</si>
  <si>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</si>
  <si>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</si>
  <si>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</si>
  <si>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</si>
  <si>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</si>
  <si>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</si>
  <si>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</si>
  <si>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</si>
  <si>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</si>
  <si>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</si>
  <si>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</si>
  <si>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</si>
  <si>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</si>
  <si>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</si>
  <si>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</si>
  <si>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</si>
  <si>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</si>
  <si>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</si>
  <si>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</si>
  <si>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</si>
  <si>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</si>
  <si>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</si>
  <si>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</si>
  <si>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</si>
  <si>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</si>
  <si>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</si>
  <si>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</si>
  <si>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</si>
  <si>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</si>
  <si>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</si>
  <si>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</si>
  <si>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</si>
  <si>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</si>
  <si>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</si>
  <si>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</si>
  <si>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</si>
  <si>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</si>
  <si>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</si>
  <si>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</si>
  <si>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</si>
  <si>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</si>
  <si>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</si>
  <si>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</si>
  <si>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</si>
  <si>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</si>
  <si>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</si>
  <si>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</si>
  <si>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</si>
  <si>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</si>
  <si>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</si>
  <si>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</si>
  <si>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</si>
  <si>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</si>
  <si>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</si>
  <si>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</si>
  <si>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</si>
  <si>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</si>
  <si>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</si>
  <si>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</si>
  <si>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</si>
  <si>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</si>
  <si>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</si>
  <si>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</si>
  <si>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</si>
  <si>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</si>
  <si>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</si>
  <si>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</si>
  <si>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</si>
  <si>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</si>
  <si>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</si>
  <si>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</si>
  <si>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</si>
  <si>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</si>
  <si>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</si>
  <si>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</si>
  <si>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</si>
  <si>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</si>
  <si>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</si>
  <si>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</si>
  <si>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</si>
  <si>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</si>
  <si>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</si>
  <si>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</si>
  <si>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</si>
  <si>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</si>
  <si>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</si>
  <si>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</si>
  <si>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</si>
  <si>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</si>
  <si>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</si>
  <si>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</si>
  <si>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</si>
  <si>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</si>
  <si>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</si>
  <si>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</si>
  <si>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</si>
  <si>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</si>
  <si>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</si>
  <si>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</si>
  <si>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</si>
  <si>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</si>
  <si>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</si>
  <si>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</si>
  <si>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</si>
  <si>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</si>
  <si>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</si>
  <si>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</si>
  <si>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</si>
  <si>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</si>
  <si>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</si>
  <si>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</si>
  <si>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</si>
  <si>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</si>
  <si>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</si>
  <si>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</si>
  <si>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</si>
  <si>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</si>
  <si>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</si>
  <si>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</si>
  <si>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</si>
  <si>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</si>
  <si>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</si>
  <si>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</si>
  <si>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</si>
  <si>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</si>
  <si>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</si>
  <si>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</si>
  <si>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</si>
  <si>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</si>
  <si>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</si>
  <si>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</si>
  <si>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</si>
  <si>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</si>
  <si>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</si>
  <si>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</si>
  <si>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</si>
  <si>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</si>
  <si>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</si>
  <si>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</si>
  <si>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</si>
  <si>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</si>
  <si>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</si>
  <si>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</si>
  <si>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</si>
  <si>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</si>
  <si>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</si>
  <si>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</si>
  <si>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</si>
  <si>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</si>
  <si>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</si>
  <si>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</si>
  <si>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</si>
  <si>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</si>
  <si>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</si>
  <si>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</si>
  <si>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</si>
  <si>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</si>
  <si>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</si>
  <si>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</si>
  <si>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</si>
  <si>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</si>
  <si>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</si>
  <si>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</si>
  <si>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</si>
  <si>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</si>
  <si>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</si>
  <si>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</si>
  <si>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</si>
  <si>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</si>
  <si>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</si>
  <si>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</si>
  <si>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</si>
  <si>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</si>
  <si>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</si>
  <si>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</si>
  <si>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</si>
  <si>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</si>
  <si>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</si>
  <si>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</si>
  <si>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</si>
  <si>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</si>
  <si>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</si>
  <si>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</si>
  <si>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</si>
  <si>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</si>
  <si>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</si>
  <si>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</si>
  <si>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</si>
  <si>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</si>
  <si>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</si>
  <si>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</si>
  <si>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</si>
  <si>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</si>
  <si>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</si>
  <si>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</si>
  <si>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</si>
  <si>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</si>
  <si>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</si>
  <si>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</si>
  <si>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</si>
  <si>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</si>
  <si>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</si>
  <si>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</si>
  <si>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</si>
  <si>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</si>
  <si>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</si>
  <si>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</si>
  <si>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</si>
  <si>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</si>
  <si>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</si>
  <si>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</si>
  <si>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</si>
  <si>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</si>
  <si>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</si>
  <si>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</si>
  <si>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</si>
  <si>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</si>
  <si>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</si>
  <si>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</si>
  <si>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</si>
  <si>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</si>
  <si>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</si>
  <si>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</si>
  <si>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</si>
  <si>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</si>
  <si>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</si>
  <si>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</si>
  <si>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</si>
  <si>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</si>
  <si>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</si>
  <si>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</si>
  <si>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</si>
  <si>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</si>
  <si>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</si>
  <si>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</si>
  <si>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</si>
  <si>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</si>
  <si>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</si>
  <si>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</si>
  <si>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</si>
  <si>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</si>
  <si>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</si>
  <si>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</si>
  <si>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</si>
  <si>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</si>
  <si>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</si>
  <si>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</si>
  <si>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</si>
  <si>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</si>
  <si>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</si>
  <si>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</si>
  <si>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</si>
  <si>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</si>
  <si>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</si>
  <si>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</si>
  <si>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</si>
  <si>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</si>
  <si>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</si>
  <si>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</si>
  <si>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</si>
  <si>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</si>
  <si>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</si>
  <si>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</si>
  <si>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</si>
  <si>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</si>
  <si>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</si>
  <si>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</si>
  <si>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</si>
  <si>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</si>
  <si>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</si>
  <si>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</si>
  <si>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</si>
  <si>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</si>
  <si>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</si>
  <si>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</si>
  <si>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</si>
  <si>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</si>
  <si>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</si>
  <si>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</si>
  <si>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</si>
  <si>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</si>
  <si>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</si>
  <si>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</si>
  <si>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</si>
  <si>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</si>
  <si>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</si>
  <si>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</si>
  <si>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</si>
  <si>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</si>
  <si>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</si>
  <si>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</si>
  <si>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</si>
  <si>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</si>
  <si>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</si>
  <si>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</si>
  <si>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</si>
  <si>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</si>
  <si>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</si>
  <si>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</si>
  <si>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</si>
  <si>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</si>
  <si>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</si>
  <si>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</si>
  <si>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</si>
  <si>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</si>
  <si>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</si>
  <si>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</si>
  <si>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</si>
  <si>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</si>
  <si>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</si>
  <si>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</si>
  <si>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</si>
  <si>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</si>
  <si>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</si>
  <si>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</si>
  <si>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</si>
  <si>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</si>
  <si>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</si>
  <si>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</si>
  <si>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</si>
  <si>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</si>
  <si>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</si>
  <si>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</si>
  <si>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</si>
  <si>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</si>
  <si>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</si>
  <si>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</si>
  <si>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</si>
  <si>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</si>
  <si>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</si>
  <si>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</si>
  <si>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</si>
  <si>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</si>
  <si>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</si>
  <si>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</si>
  <si>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</si>
  <si>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</si>
  <si>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</si>
  <si>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</si>
  <si>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</si>
  <si>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</si>
  <si>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</si>
  <si>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</si>
  <si>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</si>
  <si>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</si>
  <si>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</si>
  <si>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</si>
  <si>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</si>
  <si>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</si>
  <si>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</si>
  <si>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</si>
  <si>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</si>
  <si>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</si>
  <si>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</si>
  <si>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</si>
  <si>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</si>
  <si>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</si>
  <si>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</si>
  <si>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</si>
  <si>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</si>
  <si>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</si>
  <si>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</si>
  <si>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</si>
  <si>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</si>
  <si>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</si>
  <si>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</si>
  <si>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</si>
  <si>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</si>
  <si>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</si>
  <si>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</si>
  <si>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</si>
  <si>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</si>
  <si>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</si>
  <si>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</si>
  <si>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</si>
  <si>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</si>
  <si>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</si>
  <si>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</si>
  <si>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</si>
  <si>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</si>
  <si>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</si>
  <si>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</si>
  <si>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</si>
  <si>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</si>
  <si>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</si>
  <si>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</si>
  <si>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</si>
  <si>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</si>
  <si>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</si>
  <si>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</si>
  <si>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</si>
  <si>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</si>
  <si>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</si>
  <si>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</si>
  <si>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</si>
  <si>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</si>
  <si>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</si>
  <si>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</si>
  <si>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</si>
  <si>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</si>
  <si>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</si>
  <si>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</si>
  <si>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</si>
  <si>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</si>
  <si>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</si>
  <si>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</si>
  <si>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</si>
  <si>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</si>
  <si>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</si>
  <si>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</si>
  <si>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</si>
  <si>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</si>
  <si>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</si>
  <si>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</si>
  <si>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</si>
  <si>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</si>
  <si>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</si>
  <si>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</si>
  <si>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</si>
  <si>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</si>
  <si>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</si>
  <si>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</si>
  <si>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</si>
  <si>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</si>
  <si>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</si>
  <si>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</si>
  <si>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</si>
  <si>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</si>
  <si>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</si>
  <si>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</si>
  <si>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</si>
  <si>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</si>
  <si>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</si>
  <si>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</si>
  <si>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</si>
  <si>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</si>
  <si>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</si>
  <si>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</si>
  <si>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</si>
  <si>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</si>
  <si>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</si>
  <si>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</si>
  <si>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</si>
  <si>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</si>
  <si>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</si>
  <si>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</si>
  <si>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</si>
  <si>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</si>
  <si>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</si>
  <si>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</si>
  <si>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</si>
  <si>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</si>
  <si>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</si>
  <si>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</si>
  <si>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</si>
  <si>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</si>
  <si>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</si>
  <si>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</si>
  <si>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</si>
  <si>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</si>
  <si>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</si>
  <si>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</si>
  <si>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</si>
  <si>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</si>
  <si>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</si>
  <si>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</si>
  <si>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</si>
  <si>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</si>
  <si>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</si>
  <si>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</si>
  <si>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</si>
  <si>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</si>
  <si>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</si>
  <si>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</si>
  <si>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</si>
  <si>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</si>
  <si>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</si>
  <si>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</si>
  <si>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</si>
  <si>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</si>
  <si>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</si>
  <si>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</si>
  <si>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</si>
  <si>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</si>
  <si>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</si>
  <si>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</si>
  <si>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</si>
  <si>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</si>
  <si>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</si>
  <si>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</si>
  <si>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</si>
  <si>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</si>
  <si>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</si>
  <si>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</si>
  <si>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</si>
  <si>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</si>
  <si>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</si>
  <si>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</si>
  <si>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</si>
  <si>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</si>
  <si>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</si>
  <si>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</si>
  <si>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</si>
  <si>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</si>
  <si>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</si>
  <si>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</si>
  <si>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</si>
  <si>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</si>
  <si>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</si>
  <si>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</si>
  <si>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</si>
  <si>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</si>
  <si>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</si>
  <si>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</si>
  <si>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</si>
  <si>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</si>
  <si>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</si>
  <si>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</si>
  <si>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</si>
  <si>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</si>
  <si>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</si>
  <si>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</si>
  <si>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</si>
  <si>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</si>
  <si>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</si>
  <si>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</si>
  <si>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</si>
  <si>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</si>
  <si>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</si>
  <si>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</si>
  <si>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</si>
  <si>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</si>
  <si>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</si>
  <si>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</si>
  <si>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</si>
  <si>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</si>
  <si>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</si>
  <si>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</si>
  <si>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</si>
  <si>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</si>
  <si>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</si>
  <si>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</si>
  <si>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</si>
  <si>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</si>
  <si>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</si>
  <si>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</si>
  <si>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</si>
  <si>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</si>
  <si>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</si>
  <si>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</si>
  <si>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</si>
  <si>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</si>
  <si>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</si>
  <si>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</si>
  <si>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</si>
  <si>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</si>
  <si>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</si>
  <si>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</si>
  <si>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</si>
  <si>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</si>
  <si>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</si>
  <si>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</si>
  <si>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</si>
  <si>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</si>
  <si>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</si>
  <si>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</si>
  <si>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</si>
  <si>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</si>
  <si>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</si>
  <si>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</si>
  <si>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</si>
  <si>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</si>
  <si>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</si>
  <si>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</si>
  <si>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</si>
  <si>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</si>
  <si>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</si>
  <si>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</si>
  <si>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</si>
  <si>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</si>
  <si>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</si>
  <si>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</si>
  <si>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</si>
  <si>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</si>
  <si>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</si>
  <si>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</si>
  <si>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</si>
  <si>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</si>
  <si>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</si>
  <si>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</si>
  <si>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</si>
  <si>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</si>
  <si>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</si>
  <si>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</si>
  <si>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</si>
  <si>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</si>
  <si>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</si>
  <si>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</si>
  <si>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</si>
  <si>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</si>
  <si>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</si>
  <si>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</si>
  <si>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</si>
  <si>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</si>
  <si>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</si>
  <si>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</si>
  <si>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</si>
  <si>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</si>
  <si>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</si>
  <si>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</si>
  <si>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</si>
  <si>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</si>
  <si>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</si>
  <si>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</si>
  <si>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</si>
  <si>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</si>
  <si>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</si>
  <si>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</si>
  <si>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</si>
  <si>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</si>
  <si>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</si>
  <si>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</si>
  <si>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</si>
  <si>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</si>
  <si>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</si>
  <si>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</si>
  <si>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</si>
  <si>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</si>
  <si>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</si>
  <si>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</si>
  <si>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</si>
  <si>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</si>
  <si>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</si>
  <si>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</si>
  <si>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</si>
  <si>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</si>
  <si>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</si>
  <si>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</si>
  <si>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</si>
  <si>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</si>
  <si>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</si>
  <si>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</si>
  <si>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</si>
  <si>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</si>
  <si>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</si>
  <si>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</si>
  <si>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</si>
  <si>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</si>
  <si>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</si>
  <si>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</si>
  <si>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</si>
  <si>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</si>
  <si>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</si>
  <si>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</si>
  <si>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</si>
  <si>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</si>
  <si>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</si>
  <si>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</si>
  <si>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</si>
  <si>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</si>
  <si>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</si>
  <si>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</si>
  <si>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</si>
  <si>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</si>
  <si>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</si>
  <si>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</si>
  <si>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</si>
  <si>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</si>
  <si>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</si>
  <si>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</si>
  <si>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</si>
  <si>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</si>
  <si>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</si>
  <si>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</si>
  <si>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</si>
  <si>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</si>
  <si>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</si>
  <si>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</si>
  <si>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</si>
  <si>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</si>
  <si>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</si>
  <si>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</si>
  <si>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</si>
  <si>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</si>
  <si>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</si>
  <si>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</si>
  <si>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</si>
  <si>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</si>
  <si>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</si>
  <si>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</si>
  <si>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</si>
  <si>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</si>
  <si>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</si>
  <si>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</si>
  <si>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</si>
  <si>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</si>
  <si>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</si>
  <si>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</si>
  <si>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</si>
  <si>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</si>
  <si>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</si>
  <si>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</si>
  <si>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</si>
  <si>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</si>
  <si>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</si>
  <si>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</si>
  <si>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</si>
  <si>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</si>
  <si>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</si>
  <si>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</si>
  <si>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</si>
  <si>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</si>
  <si>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</si>
  <si>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</si>
  <si>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</si>
  <si>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</si>
  <si>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</si>
  <si>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</si>
  <si>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</si>
  <si>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</si>
  <si>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</si>
  <si>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</si>
  <si>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</si>
  <si>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</si>
  <si>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</si>
  <si>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</si>
  <si>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</si>
  <si>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</si>
  <si>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</si>
  <si>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</si>
  <si>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</si>
  <si>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</si>
  <si>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</si>
  <si>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</si>
  <si>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</si>
  <si>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</si>
  <si>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</si>
  <si>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</si>
  <si>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</si>
  <si>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</si>
  <si>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</si>
  <si>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</si>
  <si>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</si>
  <si>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</si>
  <si>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</si>
  <si>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</si>
  <si>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</si>
  <si>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</si>
  <si>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</si>
  <si>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</si>
  <si>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</si>
  <si>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</si>
  <si>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</si>
  <si>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</si>
  <si>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</si>
  <si>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</si>
  <si>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</si>
  <si>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</si>
  <si>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</si>
  <si>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</si>
  <si>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</si>
  <si>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</si>
  <si>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</si>
  <si>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</si>
  <si>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</si>
  <si>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</si>
  <si>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</si>
  <si>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</si>
  <si>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</si>
  <si>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</si>
  <si>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</si>
  <si>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</si>
  <si>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</si>
  <si>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</si>
  <si>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</si>
  <si>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</si>
  <si>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</si>
  <si>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</si>
  <si>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</si>
  <si>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</si>
  <si>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</si>
  <si>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</si>
  <si>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</si>
  <si>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</si>
  <si>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</si>
  <si>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</si>
  <si>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</si>
  <si>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</si>
  <si>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</si>
  <si>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</si>
  <si>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</si>
  <si>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</si>
  <si>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</si>
  <si>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</si>
  <si>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</si>
  <si>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</si>
  <si>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</si>
  <si>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</si>
  <si>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</si>
  <si>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</si>
  <si>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</si>
  <si>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</si>
  <si>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</si>
  <si>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</si>
  <si>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</si>
  <si>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</si>
  <si>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</si>
  <si>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</si>
  <si>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</si>
  <si>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</si>
  <si>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</si>
  <si>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</si>
  <si>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</si>
  <si>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</si>
  <si>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</si>
  <si>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</si>
  <si>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</si>
  <si>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</si>
  <si>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</si>
  <si>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</si>
  <si>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</si>
  <si>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</si>
  <si>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</si>
  <si>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</si>
  <si>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</si>
  <si>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</si>
  <si>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</si>
  <si>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</si>
  <si>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</si>
  <si>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</si>
  <si>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</si>
  <si>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</si>
  <si>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</si>
  <si>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</si>
  <si>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</si>
  <si>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</si>
  <si>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</si>
  <si>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</si>
  <si>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</si>
  <si>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</si>
  <si>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</si>
  <si>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</si>
  <si>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</si>
  <si>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</si>
  <si>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</si>
  <si>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</si>
  <si>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</si>
  <si>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</si>
  <si>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</si>
  <si>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</si>
  <si>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</si>
  <si>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</si>
  <si>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</si>
  <si>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</si>
  <si>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</si>
  <si>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</si>
  <si>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</si>
  <si>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</si>
  <si>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</si>
  <si>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</si>
  <si>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</si>
  <si>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</si>
  <si>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</si>
  <si>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</si>
  <si>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</si>
  <si>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</si>
  <si>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</si>
  <si>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</si>
  <si>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</si>
  <si>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</si>
  <si>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</si>
  <si>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</si>
  <si>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</si>
  <si>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</si>
  <si>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</si>
  <si>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</si>
  <si>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</si>
  <si>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</si>
  <si>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</si>
  <si>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</si>
  <si>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</si>
  <si>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</si>
  <si>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</si>
  <si>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</si>
  <si>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</si>
  <si>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</si>
  <si>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</si>
  <si>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</si>
  <si>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</si>
  <si>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</si>
  <si>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</si>
  <si>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</si>
  <si>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</si>
  <si>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</si>
  <si>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</si>
  <si>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</si>
  <si>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</si>
  <si>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</si>
  <si>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</si>
  <si>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</si>
  <si>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</si>
  <si>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</si>
  <si>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</si>
  <si>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</si>
  <si>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</si>
  <si>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</si>
  <si>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</si>
  <si>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</si>
  <si>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</si>
  <si>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</si>
  <si>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</si>
  <si>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</si>
  <si>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</si>
  <si>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</si>
  <si>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</si>
  <si>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</si>
  <si>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</si>
  <si>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</si>
  <si>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</si>
  <si>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</si>
  <si>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</si>
  <si>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</si>
  <si>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</si>
  <si>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</si>
  <si>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</si>
  <si>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</si>
  <si>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</si>
  <si>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</si>
  <si>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</si>
  <si>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</si>
  <si>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</si>
  <si>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</si>
  <si>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</si>
  <si>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</si>
  <si>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</si>
  <si>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</si>
  <si>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</si>
  <si>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</si>
  <si>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</si>
  <si>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</si>
  <si>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</si>
  <si>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</si>
  <si>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</si>
  <si>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</si>
  <si>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</si>
  <si>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</si>
  <si>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</si>
  <si>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</si>
  <si>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</si>
  <si>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</si>
  <si>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</si>
  <si>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</si>
  <si>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</si>
  <si>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</si>
  <si>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</si>
  <si>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</si>
  <si>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</si>
  <si>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</si>
  <si>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</si>
  <si>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</si>
  <si>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</si>
  <si>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</si>
  <si>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</si>
  <si>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</si>
  <si>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</si>
  <si>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</si>
  <si>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</si>
  <si>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</si>
  <si>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</si>
  <si>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</si>
  <si>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</si>
  <si>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</si>
  <si>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</si>
  <si>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</si>
  <si>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</si>
  <si>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</si>
  <si>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</si>
  <si>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</si>
  <si>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</si>
  <si>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</si>
  <si>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</si>
  <si>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</si>
  <si>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</si>
  <si>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</si>
  <si>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</si>
  <si>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</si>
  <si>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</si>
  <si>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</si>
  <si>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</si>
  <si>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</si>
  <si>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</si>
  <si>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</si>
  <si>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</si>
  <si>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</si>
  <si>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</si>
  <si>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</si>
  <si>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</si>
  <si>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</si>
  <si>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</si>
  <si>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</si>
  <si>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</si>
  <si>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</si>
  <si>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</si>
  <si>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</si>
  <si>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</si>
  <si>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</si>
  <si>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</si>
  <si>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</si>
  <si>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</si>
  <si>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</si>
  <si>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</si>
  <si>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</si>
  <si>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</si>
  <si>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</si>
  <si>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</si>
  <si>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</si>
  <si>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</si>
  <si>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</si>
  <si>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</si>
  <si>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</si>
  <si>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</si>
  <si>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</si>
  <si>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</si>
  <si>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</si>
  <si>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</si>
  <si>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</si>
  <si>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</si>
  <si>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</si>
  <si>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</si>
  <si>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</si>
  <si>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</si>
  <si>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</si>
  <si>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</si>
  <si>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</si>
  <si>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</si>
  <si>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</si>
  <si>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</si>
  <si>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</si>
  <si>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</si>
  <si>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</si>
  <si>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</si>
  <si>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</si>
  <si>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</si>
  <si>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</si>
  <si>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</si>
  <si>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</si>
  <si>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</si>
  <si>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</si>
  <si>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</si>
  <si>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</si>
  <si>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</si>
  <si>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</si>
  <si>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</si>
  <si>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</si>
  <si>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</si>
  <si>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</si>
  <si>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</si>
  <si>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</si>
  <si>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</si>
  <si>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</si>
  <si>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</si>
  <si>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</si>
  <si>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</si>
  <si>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</si>
  <si>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</si>
  <si>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</si>
  <si>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</si>
  <si>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</si>
  <si>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</si>
  <si>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</si>
  <si>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</si>
  <si>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</si>
  <si>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</si>
  <si>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</si>
  <si>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</si>
  <si>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</si>
  <si>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</si>
  <si>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</si>
  <si>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</si>
  <si>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</si>
  <si>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</si>
  <si>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</si>
  <si>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</si>
  <si>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</si>
  <si>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</si>
  <si>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</si>
  <si>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</si>
  <si>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</si>
  <si>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</si>
  <si>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</si>
  <si>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</si>
  <si>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</si>
  <si>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</si>
  <si>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</si>
  <si>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</si>
  <si>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</si>
  <si>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</si>
  <si>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</si>
  <si>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</si>
  <si>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</si>
  <si>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</si>
  <si>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</si>
  <si>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</si>
  <si>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</si>
  <si>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</si>
  <si>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</si>
  <si>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</si>
  <si>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</si>
  <si>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</si>
  <si>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</si>
  <si>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</si>
  <si>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</si>
  <si>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</si>
  <si>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</si>
  <si>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</si>
  <si>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</si>
  <si>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</si>
  <si>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</si>
  <si>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</si>
  <si>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</si>
  <si>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</si>
  <si>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</si>
  <si>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</si>
  <si>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</si>
  <si>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</si>
  <si>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</si>
  <si>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</si>
  <si>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</si>
  <si>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</si>
  <si>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</si>
  <si>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</si>
  <si>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</si>
  <si>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</si>
  <si>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</si>
  <si>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</si>
  <si>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</si>
  <si>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</si>
  <si>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</si>
  <si>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</si>
  <si>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</si>
  <si>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</si>
  <si>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</si>
  <si>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</si>
  <si>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</si>
  <si>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</si>
  <si>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</si>
  <si>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</si>
  <si>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</si>
  <si>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</si>
  <si>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</si>
  <si>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</si>
  <si>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</si>
  <si>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</si>
  <si>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</si>
  <si>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</si>
  <si>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</si>
  <si>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</si>
  <si>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</si>
  <si>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</si>
  <si>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</si>
  <si>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</si>
  <si>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</si>
  <si>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</si>
  <si>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</si>
  <si>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</si>
  <si>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</si>
  <si>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</si>
  <si>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</si>
  <si>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</si>
  <si>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</si>
  <si>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</si>
  <si>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</si>
  <si>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</si>
  <si>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</si>
  <si>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</si>
  <si>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</si>
  <si>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</si>
  <si>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</si>
  <si>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</si>
  <si>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</si>
  <si>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</si>
  <si>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</si>
  <si>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</si>
  <si>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</si>
  <si>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</si>
  <si>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</si>
  <si>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</si>
  <si>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</si>
  <si>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</si>
  <si>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</si>
  <si>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</si>
  <si>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</si>
  <si>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</si>
  <si>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</si>
  <si>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</si>
  <si>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</si>
  <si>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</si>
  <si>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</si>
  <si>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</si>
  <si>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</si>
  <si>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</si>
  <si>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</si>
  <si>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</si>
  <si>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</si>
  <si>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</si>
  <si>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</si>
  <si>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</si>
  <si>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</si>
  <si>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</si>
  <si>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</si>
  <si>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</si>
  <si>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</si>
  <si>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</si>
  <si>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</si>
  <si>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</si>
  <si>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</si>
  <si>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</si>
  <si>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</si>
  <si>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</si>
  <si>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</si>
  <si>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</si>
  <si>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</si>
  <si>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</si>
  <si>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</si>
  <si>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</si>
  <si>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</si>
  <si>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</si>
  <si>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</si>
  <si>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</si>
  <si>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</si>
  <si>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</si>
  <si>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</si>
  <si>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</si>
  <si>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</si>
  <si>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</si>
  <si>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</si>
  <si>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</si>
  <si>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</si>
  <si>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</si>
  <si>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</si>
  <si>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</si>
  <si>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</si>
  <si>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</si>
  <si>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</si>
  <si>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</si>
  <si>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</si>
  <si>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</si>
  <si>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</si>
  <si>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</si>
  <si>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</si>
  <si>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</si>
  <si>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</si>
  <si>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</si>
  <si>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</si>
  <si>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</si>
  <si>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</si>
  <si>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</si>
  <si>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</si>
  <si>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</si>
  <si>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</si>
  <si>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</si>
  <si>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</si>
  <si>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</si>
  <si>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</si>
  <si>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</si>
  <si>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</si>
  <si>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</si>
  <si>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</si>
  <si>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</si>
  <si>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</si>
  <si>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</si>
  <si>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</si>
  <si>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</si>
  <si>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</si>
  <si>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</si>
  <si>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</si>
  <si>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</si>
  <si>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</si>
  <si>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</si>
  <si>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</si>
  <si>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</si>
  <si>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</si>
  <si>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</si>
  <si>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</si>
  <si>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</si>
  <si>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</si>
  <si>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</si>
  <si>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</si>
  <si>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</si>
  <si>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</si>
  <si>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</si>
  <si>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</si>
  <si>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</si>
  <si>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</si>
  <si>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</si>
  <si>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</si>
  <si>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</si>
  <si>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</si>
  <si>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</si>
  <si>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</si>
  <si>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</si>
  <si>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</si>
  <si>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</si>
  <si>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</si>
  <si>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</si>
  <si>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</si>
  <si>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</si>
  <si>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</si>
  <si>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</si>
  <si>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</si>
  <si>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</si>
  <si>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</si>
  <si>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</si>
  <si>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</si>
  <si>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</si>
  <si>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</si>
  <si>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</si>
  <si>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</si>
  <si>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</si>
  <si>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</si>
  <si>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</si>
  <si>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</si>
  <si>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</si>
  <si>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</si>
  <si>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</si>
  <si>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</si>
  <si>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</si>
  <si>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</si>
  <si>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</si>
  <si>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</si>
  <si>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</si>
  <si>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</si>
  <si>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</si>
  <si>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</si>
  <si>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</si>
  <si>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</si>
  <si>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</si>
  <si>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</si>
  <si>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</si>
  <si>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</si>
  <si>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</si>
  <si>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</si>
  <si>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</si>
  <si>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</si>
  <si>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</si>
  <si>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</si>
  <si>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</si>
  <si>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</si>
  <si>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</si>
  <si>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</si>
  <si>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</si>
  <si>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</si>
  <si>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</si>
  <si>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</si>
  <si>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</si>
  <si>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</si>
  <si>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</si>
  <si>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</si>
  <si>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</si>
  <si>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</si>
  <si>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</si>
  <si>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</si>
  <si>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</si>
  <si>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</si>
  <si>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</si>
  <si>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</si>
  <si>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</si>
  <si>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</si>
  <si>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</si>
  <si>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</si>
  <si>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</si>
  <si>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</si>
  <si>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</si>
  <si>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</si>
  <si>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</si>
  <si>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</si>
  <si>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</si>
  <si>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</si>
  <si>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</si>
  <si>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</si>
  <si>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</si>
  <si>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</si>
  <si>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</si>
  <si>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</si>
  <si>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</si>
  <si>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</si>
  <si>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</si>
  <si>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</si>
  <si>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</si>
  <si>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</si>
  <si>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</si>
  <si>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</si>
  <si>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</si>
  <si>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</si>
  <si>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</si>
  <si>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</si>
  <si>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</si>
  <si>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</si>
  <si>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</si>
  <si>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</si>
  <si>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</si>
  <si>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</si>
  <si>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</si>
  <si>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</si>
  <si>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</si>
  <si>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</si>
  <si>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</si>
  <si>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</si>
  <si>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</si>
  <si>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</si>
  <si>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</si>
  <si>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</si>
  <si>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</si>
  <si>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</si>
  <si>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</si>
  <si>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</si>
  <si>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</si>
  <si>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</si>
  <si>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</si>
  <si>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</si>
  <si>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</si>
  <si>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</si>
  <si>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</si>
  <si>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</si>
  <si>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</si>
  <si>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</si>
  <si>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</si>
  <si>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</si>
  <si>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</si>
  <si>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</si>
  <si>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</si>
  <si>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</si>
  <si>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</si>
  <si>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</si>
  <si>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</si>
  <si>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</si>
  <si>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</si>
  <si>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</si>
  <si>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</si>
  <si>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</si>
  <si>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</si>
  <si>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</si>
  <si>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</si>
  <si>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</si>
  <si>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</si>
  <si>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</si>
  <si>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</si>
  <si>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</si>
  <si>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</si>
  <si>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</si>
  <si>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</si>
  <si>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</si>
  <si>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</si>
  <si>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</si>
  <si>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</si>
  <si>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</si>
  <si>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</si>
  <si>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</si>
  <si>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</si>
  <si>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</si>
  <si>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</si>
  <si>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</si>
  <si>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</si>
  <si>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</si>
  <si>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</si>
  <si>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</si>
  <si>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</si>
  <si>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</si>
  <si>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</si>
  <si>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</si>
  <si>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</si>
  <si>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</si>
  <si>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</si>
  <si>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</si>
  <si>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</si>
  <si>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</si>
  <si>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</si>
  <si>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</si>
  <si>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</si>
  <si>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</si>
  <si>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</si>
  <si>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</si>
  <si>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</si>
  <si>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</si>
  <si>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</si>
  <si>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</si>
  <si>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</si>
  <si>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</si>
  <si>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</si>
  <si>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</si>
  <si>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</si>
  <si>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</si>
  <si>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</si>
  <si>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</si>
  <si>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</si>
  <si>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</si>
  <si>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</si>
  <si>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</si>
  <si>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</si>
  <si>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</si>
  <si>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</si>
  <si>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</si>
  <si>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</si>
  <si>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</si>
  <si>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</si>
  <si>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</si>
  <si>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</si>
  <si>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</si>
  <si>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</si>
  <si>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</si>
  <si>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</si>
  <si>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</si>
  <si>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</si>
  <si>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</si>
  <si>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</si>
  <si>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</si>
  <si>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</si>
  <si>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</si>
  <si>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</si>
  <si>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</si>
  <si>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</si>
  <si>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</si>
  <si>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</si>
  <si>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</si>
  <si>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</si>
  <si>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</si>
  <si>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</si>
  <si>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</si>
  <si>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</si>
  <si>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</si>
  <si>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</si>
  <si>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</si>
  <si>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</si>
  <si>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</si>
  <si>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</si>
  <si>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</si>
  <si>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</si>
  <si>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</si>
  <si>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</si>
  <si>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</si>
  <si>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</si>
  <si>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</si>
  <si>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</si>
  <si>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</si>
  <si>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</si>
  <si>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</si>
  <si>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</si>
  <si>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</si>
  <si>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</si>
  <si>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</si>
  <si>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</si>
  <si>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</si>
  <si>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</si>
  <si>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</si>
  <si>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</si>
  <si>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</si>
  <si>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</si>
  <si>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</si>
  <si>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</si>
  <si>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</si>
  <si>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</si>
  <si>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</si>
  <si>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</si>
  <si>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</si>
  <si>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</si>
  <si>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</si>
  <si>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</si>
  <si>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</si>
  <si>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</si>
  <si>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</si>
  <si>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</si>
  <si>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</si>
  <si>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</si>
  <si>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</si>
  <si>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</si>
  <si>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</si>
  <si>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</si>
  <si>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</si>
  <si>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</si>
  <si>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</si>
  <si>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</si>
  <si>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</si>
  <si>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</si>
  <si>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</si>
  <si>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</si>
  <si>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</si>
  <si>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</si>
  <si>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</si>
  <si>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</si>
  <si>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</si>
  <si>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</si>
  <si>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</si>
  <si>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</si>
  <si>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</si>
  <si>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</si>
  <si>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</si>
  <si>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</si>
  <si>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</si>
  <si>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</si>
  <si>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</si>
  <si>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</si>
  <si>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</si>
  <si>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</si>
  <si>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</si>
  <si>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</si>
  <si>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</si>
  <si>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</si>
  <si>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</si>
  <si>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</si>
  <si>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</si>
  <si>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</si>
  <si>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</si>
  <si>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</si>
  <si>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</si>
  <si>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</si>
  <si>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</si>
  <si>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</si>
  <si>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</si>
  <si>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</si>
  <si>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</si>
  <si>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</si>
  <si>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</si>
  <si>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</si>
  <si>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</si>
  <si>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</si>
  <si>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</si>
  <si>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</si>
  <si>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</si>
  <si>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</si>
  <si>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</si>
  <si>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</si>
  <si>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</si>
  <si>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</si>
  <si>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</si>
  <si>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</si>
  <si>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</si>
  <si>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</si>
  <si>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</si>
  <si>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</si>
  <si>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</si>
  <si>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</si>
  <si>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</si>
  <si>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</si>
  <si>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</si>
  <si>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</si>
  <si>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</si>
  <si>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</si>
  <si>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</si>
  <si>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</si>
  <si>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</si>
  <si>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</si>
  <si>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</si>
  <si>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</si>
  <si>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</si>
  <si>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</si>
  <si>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</si>
  <si>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</si>
  <si>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</si>
  <si>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</si>
  <si>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</si>
  <si>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</si>
  <si>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</si>
  <si>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</si>
  <si>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</si>
  <si>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</si>
  <si>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</si>
  <si>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</si>
  <si>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</si>
  <si>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</si>
  <si>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</si>
  <si>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</si>
  <si>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</si>
  <si>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</si>
  <si>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</si>
  <si>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</si>
  <si>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</si>
  <si>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</si>
  <si>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</si>
  <si>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</si>
  <si>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</si>
  <si>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</si>
  <si>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</si>
  <si>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</si>
  <si>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</si>
  <si>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</si>
  <si>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</si>
  <si>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</si>
  <si>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</si>
  <si>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</si>
  <si>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</si>
  <si>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</si>
  <si>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</si>
  <si>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</si>
  <si>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</si>
  <si>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</si>
  <si>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</si>
  <si>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</si>
  <si>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</si>
  <si>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</si>
  <si>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</si>
  <si>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</si>
  <si>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</si>
  <si>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</si>
  <si>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</si>
  <si>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</si>
  <si>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</si>
  <si>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</si>
  <si>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</si>
  <si>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</si>
  <si>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</si>
  <si>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</si>
  <si>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</si>
  <si>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</si>
  <si>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</si>
  <si>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</si>
  <si>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</si>
  <si>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</si>
  <si>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</si>
  <si>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</si>
  <si>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</si>
  <si>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</si>
  <si>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</si>
  <si>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</si>
  <si>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</si>
  <si>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</si>
  <si>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</si>
  <si>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</si>
  <si>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</si>
  <si>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</si>
  <si>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</si>
  <si>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</si>
  <si>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</si>
  <si>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</si>
  <si>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</si>
  <si>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</si>
  <si>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</si>
  <si>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</si>
  <si>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</si>
  <si>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</si>
  <si>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</si>
  <si>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</si>
  <si>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</si>
  <si>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</si>
  <si>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</si>
  <si>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</si>
  <si>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</si>
  <si>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</si>
  <si>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</si>
  <si>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</si>
  <si>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</si>
  <si>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</si>
  <si>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</si>
  <si>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</si>
  <si>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</si>
  <si>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</si>
  <si>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</si>
  <si>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</si>
  <si>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</si>
  <si>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</si>
  <si>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</si>
  <si>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</si>
  <si>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</si>
  <si>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</si>
  <si>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</si>
  <si>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</si>
  <si>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</si>
  <si>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</si>
  <si>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</si>
  <si>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</si>
  <si>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</si>
  <si>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</si>
  <si>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</si>
  <si>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</si>
  <si>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</si>
  <si>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</si>
  <si>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</si>
  <si>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</si>
  <si>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</si>
  <si>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</si>
  <si>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</si>
  <si>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</si>
  <si>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</si>
  <si>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</si>
  <si>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</si>
  <si>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</si>
  <si>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</si>
  <si>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</si>
  <si>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</si>
  <si>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</si>
  <si>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</si>
  <si>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</si>
  <si>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</si>
  <si>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</si>
  <si>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</si>
  <si>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</si>
  <si>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</si>
  <si>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</si>
  <si>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</si>
  <si>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</si>
  <si>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</si>
  <si>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</si>
  <si>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</si>
  <si>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</si>
  <si>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</si>
  <si>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</si>
  <si>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</si>
  <si>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</si>
  <si>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</si>
  <si>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</si>
  <si>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</si>
  <si>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</si>
  <si>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</si>
  <si>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</si>
  <si>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</si>
  <si>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</si>
  <si>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</si>
  <si>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</si>
  <si>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</si>
  <si>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</si>
  <si>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</si>
  <si>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</si>
  <si>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</si>
  <si>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</si>
  <si>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</si>
  <si>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</si>
  <si>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</si>
  <si>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</si>
  <si>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</si>
  <si>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</si>
  <si>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</si>
  <si>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</si>
  <si>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</si>
  <si>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</si>
  <si>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</si>
  <si>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</si>
  <si>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</si>
  <si>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</si>
  <si>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</si>
  <si>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</si>
  <si>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</si>
  <si>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</si>
  <si>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</si>
  <si>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</si>
  <si>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</si>
  <si>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</si>
  <si>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</si>
  <si>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</si>
  <si>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</si>
  <si>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</si>
  <si>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</si>
  <si>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</si>
  <si>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</si>
  <si>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</si>
  <si>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</si>
  <si>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</si>
  <si>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</si>
  <si>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</si>
  <si>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</si>
  <si>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</si>
  <si>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</si>
  <si>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</si>
  <si>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</si>
  <si>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</si>
  <si>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</si>
  <si>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</si>
  <si>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</si>
  <si>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</si>
  <si>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</si>
  <si>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</si>
  <si>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</si>
  <si>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</si>
  <si>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</si>
  <si>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</si>
  <si>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</si>
  <si>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</si>
  <si>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</si>
  <si>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</si>
  <si>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</si>
  <si>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</si>
  <si>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</si>
  <si>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</si>
  <si>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</si>
  <si>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</si>
  <si>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</si>
  <si>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</si>
  <si>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</si>
  <si>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</si>
  <si>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</si>
  <si>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</si>
  <si>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</si>
  <si>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</si>
  <si>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</si>
  <si>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</si>
  <si>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</si>
  <si>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</si>
  <si>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</si>
  <si>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</si>
  <si>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</si>
  <si>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</si>
  <si>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</si>
  <si>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</si>
  <si>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</si>
  <si>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</si>
  <si>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</si>
  <si>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</si>
  <si>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</si>
  <si>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</si>
  <si>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</si>
  <si>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</si>
  <si>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</si>
  <si>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</si>
  <si>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</si>
  <si>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</si>
  <si>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</si>
  <si>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</si>
  <si>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</si>
  <si>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</si>
  <si>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</si>
  <si>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</si>
  <si>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</si>
  <si>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</si>
  <si>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</si>
  <si>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</si>
  <si>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</si>
  <si>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</si>
  <si>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</si>
  <si>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</si>
  <si>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</si>
  <si>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</si>
  <si>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</si>
  <si>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</si>
  <si>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</si>
  <si>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</si>
  <si>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</si>
  <si>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</si>
  <si>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</si>
  <si>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</si>
  <si>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</si>
  <si>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</si>
  <si>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</si>
  <si>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</si>
  <si>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</si>
  <si>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</si>
  <si>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</si>
  <si>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</si>
  <si>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</si>
  <si>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</si>
  <si>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</si>
  <si>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</si>
  <si>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</si>
  <si>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</si>
  <si>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</si>
  <si>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</si>
  <si>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</si>
  <si>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</si>
  <si>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</si>
  <si>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</si>
  <si>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</si>
  <si>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</si>
  <si>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</si>
  <si>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</si>
  <si>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</si>
  <si>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</si>
  <si>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</si>
  <si>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</si>
  <si>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</si>
  <si>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</si>
  <si>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</si>
  <si>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</si>
  <si>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</si>
  <si>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</si>
  <si>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</si>
  <si>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</si>
  <si>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</si>
  <si>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</si>
  <si>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</si>
  <si>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</si>
  <si>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</si>
  <si>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</si>
  <si>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</si>
  <si>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</si>
  <si>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</si>
  <si>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</si>
  <si>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</si>
  <si>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</si>
  <si>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</si>
  <si>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</si>
  <si>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</si>
  <si>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</si>
  <si>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</si>
  <si>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</si>
  <si>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</si>
  <si>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</si>
  <si>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</si>
  <si>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</si>
  <si>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</si>
  <si>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</si>
  <si>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</si>
  <si>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</si>
  <si>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</si>
  <si>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</si>
  <si>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</si>
  <si>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</si>
  <si>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</si>
  <si>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</si>
  <si>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</si>
  <si>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</si>
  <si>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</si>
  <si>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</si>
  <si>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</si>
  <si>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</si>
  <si>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</si>
  <si>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</si>
  <si>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</si>
  <si>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</si>
  <si>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</si>
  <si>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</si>
  <si>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</si>
  <si>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</si>
  <si>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</si>
  <si>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</si>
  <si>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</si>
  <si>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</si>
  <si>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</si>
  <si>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</si>
  <si>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</si>
  <si>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</si>
  <si>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</si>
  <si>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</si>
  <si>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</si>
  <si>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</si>
  <si>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</si>
  <si>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</si>
  <si>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</si>
  <si>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</si>
  <si>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</si>
  <si>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</si>
  <si>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</si>
  <si>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</si>
  <si>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</si>
  <si>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</si>
  <si>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</si>
  <si>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</si>
  <si>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</si>
  <si>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</si>
  <si>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</si>
  <si>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</si>
  <si>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</si>
  <si>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</si>
  <si>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</si>
  <si>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</si>
  <si>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</si>
  <si>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</si>
  <si>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</si>
  <si>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</si>
  <si>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</si>
  <si>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</si>
  <si>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</si>
  <si>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</si>
  <si>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</si>
  <si>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</si>
  <si>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</si>
  <si>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</si>
  <si>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</si>
  <si>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</si>
  <si>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</si>
  <si>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</si>
  <si>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</si>
  <si>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</si>
  <si>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</si>
  <si>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</si>
  <si>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</si>
  <si>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</si>
  <si>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</si>
  <si>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</si>
  <si>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</si>
  <si>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</si>
  <si>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</si>
  <si>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</si>
  <si>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</si>
  <si>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</si>
  <si>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</si>
  <si>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</si>
  <si>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</si>
  <si>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</si>
  <si>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</si>
  <si>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</si>
  <si>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</si>
  <si>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</si>
  <si>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</si>
  <si>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</si>
  <si>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</si>
  <si>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</si>
  <si>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</si>
  <si>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</si>
  <si>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</si>
  <si>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</si>
  <si>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</si>
  <si>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</si>
  <si>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</si>
  <si>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</si>
  <si>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</si>
  <si>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</si>
  <si>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</si>
  <si>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</si>
  <si>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</si>
  <si>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</si>
  <si>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</si>
  <si>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</si>
  <si>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</si>
  <si>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</si>
  <si>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</si>
  <si>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</si>
  <si>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</si>
  <si>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</si>
  <si>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</si>
  <si>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</si>
  <si>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</si>
  <si>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</si>
  <si>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</si>
  <si>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</si>
  <si>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</si>
  <si>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</si>
  <si>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</si>
  <si>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</si>
  <si>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</si>
  <si>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</si>
  <si>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</si>
  <si>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</si>
  <si>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</si>
  <si>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</si>
  <si>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</si>
  <si>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</si>
  <si>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</si>
  <si>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</si>
  <si>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</si>
  <si>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</si>
  <si>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</si>
  <si>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</si>
  <si>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</si>
  <si>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</si>
  <si>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</si>
  <si>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</si>
  <si>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</si>
  <si>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</si>
  <si>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</si>
  <si>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</si>
  <si>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</si>
  <si>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</si>
  <si>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</si>
  <si>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</si>
  <si>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</si>
  <si>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</si>
  <si>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</si>
  <si>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</si>
  <si>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</si>
  <si>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</si>
  <si>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</si>
  <si>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</si>
  <si>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</si>
  <si>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</si>
  <si>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</si>
  <si>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</si>
  <si>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</si>
  <si>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</si>
  <si>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</si>
  <si>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</si>
  <si>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</si>
  <si>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</si>
  <si>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</si>
  <si>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</si>
  <si>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</si>
  <si>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</si>
  <si>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</si>
  <si>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</si>
  <si>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</si>
  <si>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</si>
  <si>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</si>
  <si>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</si>
  <si>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</si>
  <si>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</si>
  <si>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</si>
  <si>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</si>
  <si>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</si>
  <si>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</si>
  <si>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</si>
  <si>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</si>
  <si>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</si>
  <si>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</si>
  <si>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</si>
  <si>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</si>
  <si>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</si>
  <si>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</si>
  <si>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</si>
  <si>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</si>
  <si>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</si>
  <si>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</si>
  <si>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</si>
  <si>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</si>
  <si>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</si>
  <si>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</si>
  <si>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</si>
  <si>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</si>
  <si>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</si>
  <si>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</si>
  <si>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</si>
  <si>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</si>
  <si>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</si>
  <si>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</si>
  <si>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</si>
  <si>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</si>
  <si>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</si>
  <si>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</si>
  <si>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</si>
  <si>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</si>
  <si>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</si>
  <si>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</si>
  <si>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</si>
  <si>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</si>
  <si>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</si>
  <si>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</si>
  <si>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</si>
  <si>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</si>
  <si>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</si>
  <si>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</si>
  <si>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</si>
  <si>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</si>
  <si>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</si>
  <si>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</si>
  <si>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</si>
  <si>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</si>
  <si>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</si>
  <si>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</si>
  <si>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</si>
  <si>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</si>
  <si>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</si>
  <si>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</si>
  <si>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</si>
  <si>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</si>
  <si>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</si>
  <si>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</si>
  <si>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</si>
  <si>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</si>
  <si>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</si>
  <si>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</si>
  <si>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</si>
  <si>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</si>
  <si>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</si>
  <si>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</si>
  <si>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</si>
  <si>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</si>
  <si>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</si>
  <si>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</si>
  <si>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</si>
  <si>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</si>
  <si>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</si>
  <si>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</si>
  <si>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</si>
  <si>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</si>
  <si>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</si>
  <si>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</si>
  <si>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</si>
  <si>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</si>
  <si>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</si>
  <si>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</si>
  <si>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</si>
  <si>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</si>
  <si>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</si>
  <si>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</si>
  <si>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</si>
  <si>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</si>
  <si>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</si>
  <si>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</si>
  <si>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</si>
  <si>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</si>
  <si>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</si>
  <si>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</si>
  <si>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</si>
  <si>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</si>
  <si>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</si>
  <si>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</si>
  <si>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</si>
  <si>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</si>
  <si>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</si>
  <si>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</si>
  <si>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</si>
  <si>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</si>
  <si>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</si>
  <si>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</si>
  <si>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</si>
  <si>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</si>
  <si>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</si>
  <si>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</si>
  <si>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</si>
  <si>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</si>
  <si>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</si>
  <si>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</si>
  <si>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</si>
  <si>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</si>
  <si>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</si>
  <si>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</si>
  <si>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</si>
  <si>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</si>
  <si>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</si>
  <si>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</si>
  <si>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</si>
  <si>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</si>
  <si>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</si>
  <si>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</si>
  <si>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</si>
  <si>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</si>
  <si>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</si>
  <si>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</si>
  <si>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</si>
  <si>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</si>
  <si>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</si>
  <si>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</si>
  <si>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</si>
  <si>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</si>
  <si>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</si>
  <si>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</si>
  <si>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</si>
  <si>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</si>
  <si>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</si>
  <si>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</si>
  <si>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</si>
  <si>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</si>
  <si>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</si>
  <si>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</si>
  <si>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</si>
  <si>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</si>
  <si>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</si>
  <si>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</si>
  <si>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</si>
  <si>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</si>
  <si>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</si>
  <si>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</si>
  <si>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</si>
  <si>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</si>
  <si>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</si>
  <si>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</si>
  <si>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</si>
  <si>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</si>
  <si>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</si>
  <si>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</si>
  <si>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</si>
  <si>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</si>
  <si>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</si>
  <si>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</si>
  <si>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</si>
  <si>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</si>
  <si>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</si>
  <si>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</si>
  <si>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</si>
  <si>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</si>
  <si>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</si>
  <si>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</si>
  <si>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</si>
  <si>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</si>
  <si>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</si>
  <si>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</si>
  <si>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</si>
  <si>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</si>
  <si>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</si>
  <si>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</si>
  <si>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</si>
  <si>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</si>
  <si>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</si>
  <si>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</si>
  <si>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</si>
  <si>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</si>
  <si>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</si>
  <si>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</si>
  <si>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</si>
  <si>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</si>
  <si>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</si>
  <si>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</si>
  <si>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</si>
  <si>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</si>
  <si>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</si>
  <si>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</si>
  <si>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</si>
  <si>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</si>
  <si>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</si>
  <si>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</si>
  <si>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</si>
  <si>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</si>
  <si>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</si>
  <si>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</si>
  <si>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</si>
  <si>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</si>
  <si>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</si>
  <si>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</si>
  <si>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</si>
  <si>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</si>
  <si>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</si>
  <si>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</si>
  <si>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</si>
  <si>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</si>
  <si>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</si>
  <si>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</si>
  <si>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</si>
  <si>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</si>
  <si>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</si>
  <si>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</si>
  <si>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</si>
  <si>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</si>
  <si>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</si>
  <si>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</si>
  <si>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</si>
  <si>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</si>
  <si>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</si>
  <si>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</si>
  <si>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</si>
  <si>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</si>
  <si>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</si>
  <si>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</si>
  <si>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</si>
  <si>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</si>
  <si>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</si>
  <si>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</si>
  <si>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</si>
  <si>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</si>
  <si>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</si>
  <si>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</si>
  <si>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</si>
  <si>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</si>
  <si>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</si>
  <si>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</si>
  <si>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</si>
  <si>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</si>
  <si>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</si>
  <si>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</si>
  <si>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</si>
  <si>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</si>
  <si>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</si>
  <si>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</si>
  <si>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</si>
  <si>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</si>
  <si>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</si>
  <si>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</si>
  <si>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</si>
  <si>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</si>
  <si>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</si>
  <si>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</si>
  <si>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</si>
  <si>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</si>
  <si>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</si>
  <si>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</si>
  <si>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</si>
  <si>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</si>
  <si>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</si>
  <si>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</si>
  <si>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</si>
  <si>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</si>
  <si>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</si>
  <si>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</si>
  <si>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</si>
  <si>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</si>
  <si>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</si>
  <si>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</si>
  <si>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</si>
  <si>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</si>
  <si>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</si>
  <si>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</si>
  <si>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</si>
  <si>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</si>
  <si>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</si>
  <si>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</si>
  <si>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</si>
  <si>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</si>
  <si>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</si>
  <si>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</si>
  <si>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</si>
  <si>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</si>
  <si>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</si>
  <si>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</si>
  <si>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</si>
  <si>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</si>
  <si>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</si>
  <si>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</si>
  <si>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</si>
  <si>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</si>
  <si>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</si>
  <si>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</si>
  <si>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</si>
  <si>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</si>
  <si>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</si>
  <si>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</si>
  <si>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</si>
  <si>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</si>
  <si>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</si>
  <si>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</si>
  <si>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</si>
  <si>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</si>
  <si>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</si>
  <si>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</si>
  <si>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</si>
  <si>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</si>
  <si>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</si>
  <si>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</si>
  <si>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</si>
  <si>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</si>
  <si>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</si>
  <si>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</si>
  <si>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</si>
  <si>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</si>
  <si>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</si>
  <si>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</si>
  <si>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</si>
  <si>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</si>
  <si>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</si>
  <si>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</si>
  <si>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</si>
  <si>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</si>
  <si>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</si>
  <si>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</si>
  <si>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</si>
  <si>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</si>
  <si>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</si>
  <si>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</si>
  <si>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</si>
  <si>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</si>
  <si>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</si>
  <si>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</si>
  <si>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</si>
  <si>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</si>
  <si>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</si>
  <si>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</si>
  <si>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</si>
  <si>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</si>
  <si>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</si>
  <si>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</si>
  <si>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</si>
  <si>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</si>
  <si>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</si>
  <si>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</si>
  <si>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</si>
  <si>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</si>
  <si>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</si>
  <si>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</si>
  <si>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</si>
  <si>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</si>
  <si>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</si>
  <si>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</si>
  <si>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</si>
  <si>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</si>
  <si>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</si>
  <si>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</si>
  <si>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</si>
  <si>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</si>
  <si>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</si>
  <si>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</si>
  <si>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</si>
  <si>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</si>
  <si>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</si>
  <si>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</si>
  <si>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</si>
  <si>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</si>
  <si>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</si>
  <si>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</si>
  <si>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</si>
  <si>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</si>
  <si>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</si>
  <si>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</si>
  <si>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</si>
  <si>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</si>
  <si>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</si>
  <si>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</si>
  <si>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</si>
  <si>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</si>
  <si>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</si>
  <si>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</si>
  <si>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</si>
  <si>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</si>
  <si>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</si>
  <si>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</si>
  <si>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</si>
  <si>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</si>
  <si>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</si>
  <si>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</si>
  <si>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</si>
  <si>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</si>
  <si>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</si>
  <si>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</si>
  <si>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</si>
  <si>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</si>
  <si>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</si>
  <si>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</si>
  <si>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</si>
  <si>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</si>
  <si>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</si>
  <si>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</si>
  <si>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</si>
  <si>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</si>
  <si>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</si>
  <si>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</si>
  <si>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</si>
  <si>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</si>
  <si>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</si>
  <si>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</si>
  <si>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</si>
  <si>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</si>
  <si>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</si>
  <si>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</si>
  <si>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</si>
  <si>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</si>
  <si>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</si>
  <si>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</si>
  <si>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</si>
  <si>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</si>
  <si>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</si>
  <si>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</si>
  <si>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</si>
  <si>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</si>
  <si>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</si>
  <si>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</si>
  <si>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</si>
  <si>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</si>
  <si>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</si>
  <si>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</si>
  <si>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</si>
  <si>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</si>
  <si>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</si>
  <si>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</si>
  <si>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</si>
  <si>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</si>
  <si>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</si>
  <si>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</si>
  <si>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</si>
  <si>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</si>
  <si>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</si>
  <si>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</si>
  <si>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</si>
  <si>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</si>
  <si>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</si>
  <si>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</si>
  <si>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</si>
  <si>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</si>
  <si>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</si>
  <si>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</si>
  <si>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</si>
  <si>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</si>
  <si>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</si>
  <si>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</si>
  <si>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</si>
  <si>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</si>
  <si>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</si>
  <si>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</si>
  <si>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</si>
  <si>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</si>
  <si>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</si>
  <si>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</si>
  <si>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</si>
  <si>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</si>
  <si>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</si>
  <si>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</si>
  <si>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</si>
  <si>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</si>
  <si>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</si>
  <si>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</si>
  <si>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</si>
  <si>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</si>
  <si>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</si>
  <si>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</si>
  <si>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</si>
  <si>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</si>
  <si>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</si>
  <si>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</si>
  <si>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</si>
  <si>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</si>
  <si>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</si>
  <si>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</si>
  <si>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</si>
  <si>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</si>
  <si>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</si>
  <si>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</si>
  <si>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</si>
  <si>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</si>
  <si>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</si>
  <si>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</si>
  <si>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</si>
  <si>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</si>
  <si>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</si>
  <si>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</si>
  <si>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</si>
  <si>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</si>
  <si>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</si>
  <si>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</si>
  <si>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</si>
  <si>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</si>
  <si>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</si>
  <si>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</si>
  <si>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</si>
  <si>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</si>
  <si>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</si>
  <si>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</si>
  <si>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</si>
  <si>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</si>
  <si>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</si>
  <si>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</si>
  <si>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</si>
  <si>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</si>
  <si>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</si>
  <si>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</si>
  <si>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</si>
  <si>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</si>
  <si>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</si>
  <si>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</si>
  <si>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</si>
  <si>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</si>
  <si>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</si>
  <si>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</si>
  <si>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</si>
  <si>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</si>
  <si>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</si>
  <si>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</si>
  <si>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</si>
  <si>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</si>
  <si>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</si>
  <si>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</si>
  <si>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</si>
  <si>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</si>
  <si>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</si>
  <si>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</si>
  <si>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</si>
  <si>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</si>
  <si>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</si>
  <si>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</si>
  <si>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</si>
  <si>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</si>
  <si>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</si>
  <si>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</si>
  <si>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</si>
  <si>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</si>
  <si>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</si>
  <si>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</si>
  <si>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</si>
  <si>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</si>
  <si>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</si>
  <si>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</si>
  <si>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</si>
  <si>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</si>
  <si>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</si>
  <si>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</si>
  <si>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</si>
  <si>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</si>
  <si>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</si>
  <si>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</si>
  <si>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</si>
  <si>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</si>
  <si>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</si>
  <si>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</si>
  <si>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</si>
  <si>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</si>
  <si>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</si>
  <si>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</si>
  <si>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</si>
  <si>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</si>
  <si>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</si>
  <si>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</si>
  <si>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</si>
  <si>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</si>
  <si>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</si>
  <si>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</si>
  <si>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</si>
  <si>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</si>
  <si>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</si>
  <si>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</si>
  <si>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</si>
  <si>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</si>
  <si>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</si>
  <si>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</si>
  <si>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</si>
  <si>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</si>
  <si>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</si>
  <si>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</si>
  <si>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</si>
  <si>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</si>
  <si>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</si>
  <si>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</si>
  <si>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</si>
  <si>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</si>
  <si>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</si>
  <si>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</si>
  <si>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</si>
  <si>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</si>
  <si>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</si>
  <si>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</si>
  <si>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</si>
  <si>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</si>
  <si>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</si>
  <si>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</si>
  <si>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</si>
  <si>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</si>
  <si>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</si>
  <si>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</si>
  <si>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</si>
  <si>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</si>
  <si>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</si>
  <si>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</si>
  <si>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</si>
  <si>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</si>
  <si>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</si>
  <si>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</si>
  <si>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</si>
  <si>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</si>
  <si>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</si>
  <si>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</si>
  <si>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</si>
  <si>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</si>
  <si>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</si>
  <si>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</si>
  <si>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</si>
  <si>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</si>
  <si>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</si>
  <si>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</si>
  <si>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</si>
  <si>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</si>
  <si>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</si>
  <si>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</si>
  <si>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</si>
  <si>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</si>
  <si>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</si>
  <si>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</si>
  <si>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</si>
  <si>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</si>
  <si>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</si>
  <si>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</si>
  <si>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</si>
  <si>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</si>
  <si>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</si>
  <si>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</si>
  <si>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</si>
  <si>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</si>
  <si>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</si>
  <si>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</si>
  <si>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</si>
  <si>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</si>
  <si>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</si>
  <si>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</si>
  <si>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</si>
  <si>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</si>
  <si>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</si>
  <si>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</si>
  <si>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</si>
  <si>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</si>
  <si>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</si>
  <si>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</si>
  <si>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</si>
  <si>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</si>
  <si>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</si>
  <si>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</si>
  <si>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</si>
  <si>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</si>
  <si>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</si>
  <si>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</si>
  <si>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</si>
  <si>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</si>
  <si>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</si>
  <si>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</si>
  <si>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</si>
  <si>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</si>
  <si>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</si>
  <si>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</si>
  <si>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</si>
  <si>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</si>
  <si>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</si>
  <si>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</si>
  <si>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</si>
  <si>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</si>
  <si>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</si>
  <si>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</si>
  <si>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</si>
  <si>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</si>
  <si>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</si>
  <si>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</si>
  <si>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</si>
  <si>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</si>
  <si>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</si>
  <si>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</si>
  <si>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</si>
  <si>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</si>
  <si>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</si>
  <si>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</si>
  <si>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</si>
  <si>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</si>
  <si>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</si>
  <si>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</si>
  <si>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</si>
  <si>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</si>
  <si>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</si>
  <si>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</si>
  <si>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</si>
  <si>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</si>
  <si>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</si>
  <si>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</si>
  <si>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</si>
  <si>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</si>
  <si>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</si>
  <si>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</si>
  <si>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</si>
  <si>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</si>
  <si>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</si>
  <si>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</si>
  <si>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</si>
  <si>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</si>
  <si>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</si>
  <si>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</si>
  <si>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</si>
  <si>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</si>
  <si>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</si>
  <si>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</si>
  <si>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</si>
  <si>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</si>
  <si>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</si>
  <si>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</si>
  <si>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</si>
  <si>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</si>
  <si>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</si>
  <si>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</si>
  <si>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</si>
  <si>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</si>
  <si>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</si>
  <si>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</si>
  <si>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</si>
  <si>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</si>
  <si>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</si>
  <si>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</si>
  <si>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</si>
  <si>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</si>
  <si>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</si>
  <si>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</si>
  <si>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</si>
  <si>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</si>
  <si>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</si>
  <si>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</si>
  <si>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</si>
  <si>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</si>
  <si>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</si>
  <si>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</si>
  <si>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</si>
  <si>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</si>
  <si>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</si>
  <si>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</si>
  <si>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</si>
  <si>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</si>
  <si>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</si>
  <si>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</si>
  <si>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</si>
  <si>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</si>
  <si>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</si>
  <si>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</si>
  <si>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</si>
  <si>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</si>
  <si>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</si>
  <si>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</si>
  <si>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</si>
  <si>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</si>
  <si>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</si>
  <si>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</si>
  <si>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</si>
  <si>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</si>
  <si>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</si>
  <si>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</si>
  <si>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</si>
  <si>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</si>
  <si>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</si>
  <si>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</si>
  <si>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</si>
  <si>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</si>
  <si>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</si>
  <si>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</si>
  <si>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</si>
  <si>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</si>
  <si>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</si>
  <si>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</si>
  <si>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</si>
  <si>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</si>
  <si>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</si>
  <si>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</si>
  <si>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</si>
  <si>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</si>
  <si>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</si>
  <si>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</si>
  <si>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</si>
  <si>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</si>
  <si>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</si>
  <si>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</si>
  <si>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</si>
  <si>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</si>
  <si>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</si>
  <si>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</si>
  <si>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</si>
  <si>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</si>
  <si>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</si>
  <si>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</si>
  <si>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</si>
  <si>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</si>
  <si>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</si>
  <si>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</si>
  <si>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</si>
  <si>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</si>
  <si>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</si>
  <si>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</si>
  <si>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</si>
  <si>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</si>
  <si>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</si>
  <si>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</si>
  <si>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</si>
  <si>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</si>
  <si>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</si>
  <si>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</si>
  <si>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</si>
  <si>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</si>
  <si>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</si>
  <si>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</si>
  <si>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</si>
  <si>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</si>
  <si>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</si>
  <si>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</si>
  <si>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</si>
  <si>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</si>
  <si>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</si>
  <si>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</si>
  <si>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</si>
  <si>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</si>
  <si>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</si>
  <si>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</si>
  <si>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</si>
  <si>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</si>
  <si>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</si>
  <si>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</si>
  <si>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</si>
  <si>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</si>
  <si>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</si>
  <si>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</si>
  <si>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</si>
  <si>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</si>
  <si>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</si>
  <si>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</si>
  <si>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</si>
  <si>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</si>
  <si>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</si>
  <si>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</si>
  <si>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</si>
  <si>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</si>
  <si>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</si>
  <si>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</si>
  <si>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</si>
  <si>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</si>
  <si>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</si>
  <si>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</si>
  <si>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</si>
  <si>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</si>
  <si>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</si>
  <si>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</si>
  <si>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</si>
  <si>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</si>
  <si>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</si>
  <si>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</si>
  <si>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</si>
  <si>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</si>
  <si>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</si>
  <si>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</si>
  <si>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</si>
  <si>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</si>
  <si>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</si>
  <si>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</si>
  <si>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</si>
  <si>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</si>
  <si>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</si>
  <si>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</si>
  <si>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</si>
  <si>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</si>
  <si>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</si>
  <si>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</si>
  <si>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</si>
  <si>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</si>
  <si>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</si>
  <si>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</si>
  <si>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</si>
  <si>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</si>
  <si>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</si>
  <si>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</si>
  <si>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</si>
  <si>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</si>
  <si>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</si>
  <si>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</si>
  <si>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</si>
  <si>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</si>
  <si>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</si>
  <si>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</si>
  <si>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</si>
  <si>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</si>
  <si>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</si>
  <si>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</si>
  <si>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</si>
  <si>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</si>
  <si>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</si>
  <si>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</si>
  <si>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</si>
  <si>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</si>
  <si>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</si>
  <si>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</si>
  <si>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</si>
  <si>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</si>
  <si>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</si>
  <si>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</si>
  <si>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</si>
  <si>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</si>
  <si>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</si>
  <si>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</si>
  <si>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</si>
  <si>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</si>
  <si>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</si>
  <si>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</si>
  <si>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</si>
  <si>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</si>
  <si>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</si>
  <si>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</si>
  <si>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</si>
  <si>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</si>
  <si>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</si>
  <si>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</si>
  <si>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</si>
  <si>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</si>
  <si>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</si>
  <si>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</si>
  <si>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</si>
  <si>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</si>
  <si>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</si>
  <si>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</si>
  <si>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</si>
  <si>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</si>
  <si>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</si>
  <si>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</si>
  <si>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</si>
  <si>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</si>
  <si>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</si>
  <si>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</si>
  <si>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</si>
  <si>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</si>
  <si>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</si>
  <si>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</si>
  <si>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</si>
  <si>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</si>
  <si>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</si>
  <si>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</si>
  <si>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</si>
  <si>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</si>
  <si>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</si>
  <si>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</si>
  <si>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</si>
  <si>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</si>
  <si>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</si>
  <si>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</si>
  <si>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</si>
  <si>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</si>
  <si>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</si>
  <si>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</si>
  <si>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</si>
  <si>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</si>
  <si>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</si>
  <si>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</si>
  <si>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</si>
  <si>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</si>
  <si>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</si>
  <si>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</si>
  <si>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</si>
  <si>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</si>
  <si>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</si>
  <si>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</si>
  <si>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</si>
  <si>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</si>
  <si>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</si>
  <si>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</si>
  <si>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</si>
  <si>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</si>
  <si>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</si>
  <si>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</si>
  <si>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</si>
  <si>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</si>
  <si>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</si>
  <si>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</si>
  <si>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</si>
  <si>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</si>
  <si>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</si>
  <si>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</si>
  <si>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</si>
  <si>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</si>
  <si>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</si>
  <si>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</si>
  <si>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</si>
  <si>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</si>
  <si>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</si>
  <si>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</si>
  <si>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</si>
  <si>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</si>
  <si>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</si>
  <si>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</si>
  <si>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</si>
  <si>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</si>
  <si>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</si>
  <si>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</si>
  <si>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</si>
  <si>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</si>
  <si>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</si>
  <si>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</si>
  <si>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</si>
  <si>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</si>
  <si>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</si>
  <si>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</si>
  <si>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</si>
  <si>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</si>
  <si>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</si>
  <si>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</si>
  <si>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</si>
  <si>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</si>
  <si>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</si>
  <si>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</si>
  <si>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</si>
  <si>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</si>
  <si>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</si>
  <si>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</si>
  <si>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</si>
  <si>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</si>
  <si>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</si>
  <si>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</si>
  <si>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</si>
  <si>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</si>
  <si>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</si>
  <si>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</si>
  <si>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</si>
  <si>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</si>
  <si>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</si>
  <si>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</si>
  <si>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</si>
  <si>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</si>
  <si>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</si>
  <si>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</si>
  <si>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</si>
  <si>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</si>
  <si>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</si>
  <si>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</si>
  <si>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</si>
  <si>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</si>
  <si>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</si>
  <si>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</si>
  <si>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</si>
  <si>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</si>
  <si>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</si>
  <si>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</si>
  <si>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</si>
  <si>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</si>
  <si>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</si>
  <si>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</si>
  <si>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</si>
  <si>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</si>
  <si>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</si>
  <si>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</si>
  <si>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</si>
  <si>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</si>
  <si>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</si>
  <si>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</si>
  <si>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</si>
  <si>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</si>
  <si>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</si>
  <si>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</si>
  <si>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</si>
  <si>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</si>
  <si>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</si>
  <si>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</si>
  <si>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</si>
  <si>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</si>
  <si>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</si>
  <si>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</si>
  <si>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</si>
  <si>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</si>
  <si>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</si>
  <si>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</si>
  <si>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</si>
  <si>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</si>
  <si>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</si>
  <si>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</si>
  <si>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</si>
  <si>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</si>
  <si>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</si>
  <si>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</si>
  <si>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</si>
  <si>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</si>
  <si>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</si>
  <si>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</si>
  <si>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</si>
  <si>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</si>
  <si>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</si>
  <si>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</si>
  <si>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</si>
  <si>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</si>
  <si>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</si>
  <si>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</si>
  <si>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</si>
  <si>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</si>
  <si>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</si>
  <si>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</si>
  <si>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</si>
  <si>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</si>
  <si>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</si>
  <si>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</si>
  <si>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</si>
  <si>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</si>
  <si>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</si>
  <si>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</si>
  <si>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</si>
  <si>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</si>
  <si>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</si>
  <si>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</si>
  <si>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</si>
  <si>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</si>
  <si>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</si>
  <si>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</si>
  <si>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</si>
  <si>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</si>
  <si>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</si>
  <si>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</si>
  <si>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</si>
  <si>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</si>
  <si>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</si>
  <si>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</si>
  <si>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</si>
  <si>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</si>
  <si>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</si>
  <si>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</si>
  <si>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</si>
  <si>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</si>
  <si>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</si>
  <si>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</si>
  <si>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</si>
  <si>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</si>
  <si>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</si>
  <si>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</si>
  <si>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</si>
  <si>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</si>
  <si>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</si>
  <si>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</si>
  <si>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</si>
  <si>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</si>
  <si>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</si>
  <si>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</si>
  <si>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</si>
  <si>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</si>
  <si>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</si>
  <si>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</si>
  <si>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</si>
  <si>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</si>
  <si>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</si>
  <si>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</si>
  <si>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</si>
  <si>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</si>
  <si>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</si>
  <si>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</si>
  <si>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</si>
  <si>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</si>
  <si>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</si>
  <si>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</si>
  <si>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</si>
  <si>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</si>
  <si>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</si>
  <si>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</si>
  <si>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</si>
  <si>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</si>
  <si>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</si>
  <si>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</si>
  <si>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</si>
  <si>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</si>
  <si>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</si>
  <si>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</si>
  <si>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</si>
  <si>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</si>
  <si>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</si>
  <si>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</si>
  <si>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</si>
  <si>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</si>
  <si>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</si>
  <si>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</si>
  <si>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</si>
  <si>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</si>
  <si>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</si>
  <si>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</si>
  <si>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</si>
  <si>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</si>
  <si>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</si>
  <si>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</si>
  <si>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</si>
  <si>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</si>
  <si>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</si>
  <si>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</si>
  <si>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</si>
  <si>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</si>
  <si>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</si>
  <si>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</si>
  <si>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</si>
  <si>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</si>
  <si>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</si>
  <si>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</si>
  <si>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</si>
  <si>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</si>
  <si>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</si>
  <si>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</si>
  <si>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</si>
  <si>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</si>
  <si>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</si>
  <si>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</si>
  <si>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</si>
  <si>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</si>
  <si>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</si>
  <si>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</si>
  <si>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</si>
  <si>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</si>
  <si>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</si>
  <si>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</si>
  <si>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</si>
  <si>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</si>
  <si>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</si>
  <si>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</si>
  <si>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</si>
  <si>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</si>
  <si>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</si>
  <si>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</si>
  <si>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</si>
  <si>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</si>
  <si>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</si>
  <si>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</si>
  <si>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</si>
  <si>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</si>
  <si>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</si>
  <si>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</si>
  <si>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</si>
  <si>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</si>
  <si>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</si>
  <si>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</si>
  <si>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</si>
  <si>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</si>
  <si>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</si>
  <si>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</si>
  <si>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</si>
  <si>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</si>
  <si>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</si>
  <si>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</si>
  <si>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</si>
  <si>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</si>
  <si>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</si>
  <si>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</si>
  <si>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</si>
  <si>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</si>
  <si>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</si>
  <si>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</si>
  <si>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</si>
  <si>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</si>
  <si>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</si>
  <si>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</si>
  <si>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</si>
  <si>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</si>
  <si>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</si>
  <si>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</si>
  <si>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</si>
  <si>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</si>
  <si>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</si>
  <si>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</si>
  <si>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</si>
  <si>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</si>
  <si>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</si>
  <si>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</si>
  <si>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</si>
  <si>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</si>
  <si>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</si>
  <si>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</si>
  <si>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</si>
  <si>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</si>
  <si>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</si>
  <si>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</si>
  <si>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</si>
  <si>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</si>
  <si>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</si>
  <si>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</si>
  <si>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</si>
  <si>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</si>
  <si>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</si>
  <si>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</si>
  <si>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</si>
  <si>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</si>
  <si>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</si>
  <si>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</si>
  <si>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</si>
  <si>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</si>
  <si>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</si>
  <si>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</si>
  <si>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</si>
  <si>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</si>
  <si>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</si>
  <si>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</si>
  <si>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</si>
  <si>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</si>
  <si>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</si>
  <si>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</si>
  <si>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</si>
  <si>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</si>
  <si>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</si>
  <si>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</si>
  <si>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</si>
  <si>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</si>
  <si>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</si>
  <si>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</si>
  <si>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</si>
  <si>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</si>
  <si>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</si>
  <si>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</si>
  <si>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</si>
  <si>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</si>
  <si>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</si>
  <si>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</si>
  <si>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</si>
  <si>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</si>
  <si>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</si>
  <si>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</si>
  <si>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</si>
  <si>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</si>
  <si>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</si>
  <si>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</si>
  <si>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</si>
  <si>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</si>
  <si>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</si>
  <si>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</si>
  <si>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</si>
  <si>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</si>
  <si>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</si>
  <si>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</si>
  <si>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</si>
  <si>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</si>
  <si>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</si>
  <si>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</si>
  <si>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</si>
  <si>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</si>
  <si>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</si>
  <si>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</si>
  <si>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</si>
  <si>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</si>
  <si>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</si>
  <si>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</si>
  <si>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</si>
  <si>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</si>
  <si>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</si>
  <si>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</si>
  <si>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</si>
  <si>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</si>
  <si>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</si>
  <si>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</si>
  <si>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</si>
  <si>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</si>
  <si>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</si>
  <si>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</si>
  <si>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</si>
  <si>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</si>
  <si>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</si>
  <si>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</si>
  <si>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</si>
  <si>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</si>
  <si>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</si>
  <si>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</si>
  <si>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</si>
  <si>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</si>
  <si>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</si>
  <si>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</si>
  <si>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</si>
  <si>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</si>
  <si>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</si>
  <si>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</si>
  <si>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</si>
  <si>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</si>
  <si>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</si>
  <si>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</si>
  <si>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</si>
  <si>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</si>
  <si>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</si>
  <si>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</si>
  <si>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</si>
  <si>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</si>
  <si>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</si>
  <si>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</si>
  <si>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</si>
  <si>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</si>
  <si>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</si>
  <si>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</si>
  <si>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</si>
  <si>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</si>
  <si>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</si>
  <si>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</si>
  <si>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</si>
  <si>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</si>
  <si>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</si>
  <si>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</si>
  <si>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</si>
  <si>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</si>
  <si>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</si>
  <si>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</si>
  <si>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</si>
  <si>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</si>
  <si>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</si>
  <si>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</si>
  <si>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</si>
  <si>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</si>
  <si>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</si>
  <si>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</si>
  <si>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</si>
  <si>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</si>
  <si>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</si>
  <si>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</si>
  <si>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</si>
  <si>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</si>
  <si>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</si>
  <si>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</si>
  <si>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</si>
  <si>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</si>
  <si>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</si>
  <si>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</si>
  <si>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</si>
  <si>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</si>
  <si>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</si>
  <si>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</si>
  <si>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</si>
  <si>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</si>
  <si>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</si>
  <si>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</si>
  <si>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</si>
  <si>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</si>
  <si>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</si>
  <si>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</si>
  <si>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</si>
  <si>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</si>
  <si>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</si>
  <si>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</si>
  <si>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</si>
  <si>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</si>
  <si>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</si>
  <si>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</si>
  <si>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</si>
  <si>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</si>
  <si>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</si>
  <si>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</si>
  <si>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</si>
  <si>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</si>
  <si>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</si>
  <si>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</si>
  <si>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</si>
  <si>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</si>
  <si>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</si>
  <si>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</si>
  <si>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</si>
  <si>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</si>
  <si>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</si>
  <si>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</si>
  <si>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</si>
  <si>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</si>
  <si>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</si>
  <si>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</si>
  <si>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</si>
  <si>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</si>
  <si>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</si>
  <si>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</si>
  <si>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</si>
  <si>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</si>
  <si>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</si>
  <si>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</si>
  <si>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</si>
  <si>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</si>
  <si>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</si>
  <si>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</si>
  <si>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</si>
  <si>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</si>
  <si>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</si>
  <si>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</si>
  <si>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</si>
  <si>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</si>
  <si>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</si>
  <si>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</si>
  <si>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</si>
  <si>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</si>
  <si>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</si>
  <si>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</si>
  <si>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</si>
  <si>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</si>
  <si>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</si>
  <si>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</si>
  <si>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</si>
  <si>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</si>
  <si>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</si>
  <si>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</si>
  <si>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</si>
  <si>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</si>
  <si>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</si>
  <si>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</si>
  <si>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</si>
  <si>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</si>
  <si>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</si>
  <si>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</si>
  <si>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</si>
  <si>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</si>
  <si>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</si>
  <si>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</si>
  <si>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</si>
  <si>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</si>
  <si>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</si>
  <si>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</si>
  <si>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</si>
  <si>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</si>
  <si>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</si>
  <si>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</si>
  <si>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</si>
  <si>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</si>
  <si>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</si>
  <si>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</si>
  <si>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</si>
  <si>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</si>
  <si>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</si>
  <si>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</si>
  <si>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</si>
  <si>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</si>
  <si>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</si>
  <si>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</si>
  <si>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</si>
  <si>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</si>
  <si>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</si>
  <si>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</si>
  <si>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</si>
  <si>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</si>
  <si>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</si>
  <si>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</si>
  <si>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</si>
  <si>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</si>
  <si>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</si>
  <si>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</si>
  <si>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</si>
  <si>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</si>
  <si>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</si>
  <si>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</si>
  <si>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</si>
  <si>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</si>
  <si>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</si>
  <si>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</si>
  <si>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</si>
  <si>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</si>
  <si>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</si>
  <si>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</si>
  <si>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</si>
  <si>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</si>
  <si>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</si>
  <si>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</si>
  <si>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</si>
  <si>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</si>
  <si>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</si>
  <si>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</si>
  <si>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</si>
  <si>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</si>
  <si>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</si>
  <si>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</si>
  <si>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</si>
  <si>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</si>
  <si>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</si>
  <si>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</si>
  <si>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</si>
  <si>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</si>
  <si>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</si>
  <si>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</si>
  <si>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</si>
  <si>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</si>
  <si>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</si>
  <si>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</si>
  <si>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</si>
  <si>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</si>
  <si>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</si>
  <si>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</si>
  <si>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</si>
  <si>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</si>
  <si>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</si>
  <si>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</si>
  <si>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</si>
  <si>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</si>
  <si>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</si>
  <si>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</si>
  <si>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</si>
  <si>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</si>
  <si>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</si>
  <si>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</si>
  <si>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</si>
  <si>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</si>
  <si>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</si>
  <si>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</si>
  <si>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</si>
  <si>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</si>
  <si>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</si>
  <si>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</si>
  <si>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</si>
  <si>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</si>
  <si>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</si>
  <si>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</si>
  <si>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</si>
  <si>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</si>
  <si>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</si>
  <si>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</si>
  <si>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</si>
  <si>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</si>
  <si>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</si>
  <si>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</si>
  <si>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</si>
  <si>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</si>
  <si>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</si>
  <si>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</si>
  <si>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</si>
  <si>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</si>
  <si>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</si>
  <si>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</si>
  <si>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</si>
  <si>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</si>
  <si>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</si>
  <si>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</si>
  <si>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</si>
  <si>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</si>
  <si>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</si>
  <si>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</si>
  <si>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</si>
  <si>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</si>
  <si>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</si>
  <si>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</si>
  <si>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</si>
  <si>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</si>
  <si>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</si>
  <si>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</si>
  <si>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</si>
  <si>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</si>
  <si>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</si>
  <si>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</si>
  <si>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</si>
  <si>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</si>
  <si>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</si>
  <si>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</si>
  <si>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</si>
  <si>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</si>
  <si>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</si>
  <si>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</si>
  <si>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</si>
  <si>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</si>
  <si>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</si>
  <si>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</si>
  <si>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</si>
  <si>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</si>
  <si>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</si>
  <si>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</si>
  <si>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</si>
  <si>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</si>
  <si>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</si>
  <si>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</si>
  <si>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</si>
  <si>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</si>
  <si>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</si>
  <si>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</si>
  <si>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</si>
  <si>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</si>
  <si>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</si>
  <si>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</si>
  <si>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</si>
  <si>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</si>
  <si>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</si>
  <si>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</si>
  <si>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</si>
  <si>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</si>
  <si>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</si>
  <si>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</si>
  <si>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</si>
  <si>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</si>
  <si>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</si>
  <si>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</si>
  <si>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</si>
  <si>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</si>
  <si>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</si>
  <si>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</si>
  <si>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</si>
  <si>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</si>
  <si>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</si>
  <si>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</si>
  <si>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</si>
  <si>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</si>
  <si>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</si>
  <si>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</si>
  <si>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</si>
  <si>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</si>
  <si>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</si>
  <si>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</si>
  <si>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</si>
  <si>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</si>
  <si>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</si>
  <si>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</si>
  <si>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</si>
  <si>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</si>
  <si>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</si>
  <si>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</si>
  <si>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</si>
  <si>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</si>
  <si>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</si>
  <si>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</si>
  <si>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</si>
  <si>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</si>
  <si>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</si>
  <si>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</si>
  <si>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</si>
  <si>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</si>
  <si>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</si>
  <si>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</si>
  <si>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</si>
  <si>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</si>
  <si>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</si>
  <si>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</si>
  <si>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</si>
  <si>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</si>
  <si>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</si>
  <si>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</si>
  <si>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</si>
  <si>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</si>
  <si>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</si>
  <si>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</si>
  <si>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</si>
  <si>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</si>
  <si>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</si>
  <si>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</si>
  <si>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</si>
  <si>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</si>
  <si>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</si>
  <si>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</si>
  <si>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</si>
  <si>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</si>
  <si>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</si>
  <si>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</si>
  <si>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</si>
  <si>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</si>
  <si>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</si>
  <si>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</si>
  <si>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</si>
  <si>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</si>
  <si>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</si>
  <si>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</si>
  <si>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</si>
  <si>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</si>
  <si>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</si>
  <si>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</si>
  <si>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</si>
  <si>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</si>
  <si>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</si>
  <si>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</si>
  <si>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</si>
  <si>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</si>
  <si>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</si>
  <si>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</si>
  <si>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</si>
  <si>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</si>
  <si>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</si>
  <si>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</si>
  <si>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</si>
  <si>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</si>
  <si>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</si>
  <si>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</si>
  <si>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</si>
  <si>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</si>
  <si>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</si>
  <si>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</si>
  <si>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</si>
  <si>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</si>
  <si>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</si>
  <si>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</si>
  <si>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</si>
  <si>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</si>
  <si>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</si>
  <si>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</si>
  <si>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</si>
  <si>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</si>
  <si>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</si>
  <si>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</si>
  <si>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</si>
  <si>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</si>
  <si>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</si>
  <si>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</si>
  <si>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</si>
  <si>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</si>
  <si>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</si>
  <si>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</si>
  <si>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</si>
  <si>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</si>
  <si>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</si>
  <si>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</si>
  <si>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</si>
  <si>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</si>
  <si>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</si>
  <si>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</si>
  <si>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</si>
  <si>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</si>
  <si>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</si>
  <si>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</si>
  <si>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</si>
  <si>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</si>
  <si>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</si>
  <si>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</si>
  <si>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</si>
  <si>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</si>
  <si>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</si>
  <si>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</si>
  <si>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</si>
  <si>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</si>
  <si>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</si>
  <si>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</si>
  <si>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</si>
  <si>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</si>
  <si>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</si>
  <si>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</si>
  <si>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</si>
  <si>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</si>
  <si>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</si>
  <si>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</si>
  <si>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</si>
  <si>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</si>
  <si>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</si>
  <si>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</si>
  <si>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</si>
  <si>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</si>
  <si>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</si>
  <si>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</si>
  <si>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</si>
  <si>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</si>
  <si>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</si>
  <si>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</si>
  <si>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</si>
  <si>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</si>
  <si>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</si>
  <si>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</si>
  <si>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</si>
  <si>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</si>
  <si>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</si>
  <si>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</si>
  <si>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</si>
  <si>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</si>
  <si>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</si>
  <si>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</si>
  <si>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</si>
  <si>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</si>
  <si>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</si>
  <si>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</si>
  <si>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</si>
  <si>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</si>
  <si>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</si>
  <si>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</si>
  <si>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</si>
  <si>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</si>
  <si>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</si>
  <si>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</si>
  <si>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</si>
  <si>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</si>
  <si>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</si>
  <si>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</si>
  <si>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</si>
  <si>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</si>
  <si>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</si>
  <si>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</si>
  <si>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</si>
  <si>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</si>
  <si>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</si>
  <si>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</si>
  <si>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</si>
  <si>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</si>
  <si>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</si>
  <si>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</si>
  <si>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</si>
  <si>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</si>
  <si>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</si>
  <si>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</si>
  <si>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</si>
  <si>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</si>
  <si>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</si>
  <si>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</si>
  <si>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</si>
  <si>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</si>
  <si>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</si>
  <si>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</si>
  <si>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</si>
  <si>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</si>
  <si>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</si>
  <si>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</si>
  <si>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</si>
  <si>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</si>
  <si>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</si>
  <si>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</si>
  <si>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</si>
  <si>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</si>
  <si>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</si>
  <si>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</si>
  <si>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</si>
  <si>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</si>
  <si>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</si>
  <si>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</si>
  <si>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</si>
  <si>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</si>
  <si>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</si>
  <si>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</si>
  <si>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</si>
  <si>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</si>
  <si>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</si>
  <si>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</si>
  <si>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</si>
  <si>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</si>
  <si>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</si>
  <si>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</si>
  <si>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</si>
  <si>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</si>
  <si>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</si>
  <si>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</si>
  <si>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</si>
  <si>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</si>
  <si>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</si>
  <si>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</si>
  <si>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</si>
  <si>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</si>
  <si>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</si>
  <si>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</si>
  <si>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</si>
  <si>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</si>
  <si>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</si>
  <si>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</si>
  <si>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</si>
  <si>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</si>
  <si>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</si>
  <si>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</si>
  <si>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</si>
  <si>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</si>
  <si>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</si>
  <si>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</si>
  <si>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</si>
  <si>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</si>
  <si>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</si>
  <si>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</si>
  <si>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</si>
  <si>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</si>
  <si>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</si>
  <si>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</si>
  <si>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</si>
  <si>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</si>
  <si>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</si>
  <si>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</si>
  <si>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</si>
  <si>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</si>
  <si>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</si>
  <si>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</si>
  <si>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</si>
  <si>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</si>
  <si>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</si>
  <si>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</si>
  <si>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</si>
  <si>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</si>
  <si>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</si>
  <si>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</si>
  <si>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</si>
  <si>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</si>
  <si>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</si>
  <si>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</si>
  <si>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</si>
  <si>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</si>
  <si>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</si>
  <si>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</si>
  <si>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</si>
  <si>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</si>
  <si>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</si>
  <si>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</si>
  <si>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</si>
  <si>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</si>
  <si>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</si>
  <si>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</si>
  <si>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</si>
  <si>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</si>
  <si>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</si>
  <si>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</si>
  <si>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</si>
  <si>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</si>
  <si>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</si>
  <si>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</si>
  <si>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</si>
  <si>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</si>
  <si>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</si>
  <si>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</si>
  <si>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</si>
  <si>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</si>
  <si>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</si>
  <si>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</si>
  <si>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</si>
  <si>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</si>
  <si>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</si>
  <si>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</si>
  <si>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</si>
  <si>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</si>
  <si>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</si>
  <si>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</si>
  <si>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</si>
  <si>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</si>
  <si>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</si>
  <si>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</si>
  <si>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</si>
  <si>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</si>
  <si>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</si>
  <si>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</si>
  <si>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</si>
  <si>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</si>
  <si>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</si>
  <si>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</si>
  <si>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</si>
  <si>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</si>
  <si>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</si>
  <si>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</si>
  <si>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</si>
  <si>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</si>
  <si>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</si>
  <si>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</si>
  <si>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</si>
  <si>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</si>
  <si>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</si>
  <si>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</si>
  <si>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</si>
  <si>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</si>
  <si>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</si>
  <si>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</si>
  <si>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</si>
  <si>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</si>
  <si>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</si>
  <si>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</si>
  <si>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</si>
  <si>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</si>
  <si>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</si>
  <si>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</si>
  <si>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</si>
  <si>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</si>
  <si>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</si>
  <si>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</si>
  <si>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</si>
  <si>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</si>
  <si>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</si>
  <si>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</si>
  <si>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</si>
  <si>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</si>
  <si>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</si>
  <si>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</si>
  <si>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</si>
  <si>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</si>
  <si>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</si>
  <si>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</si>
  <si>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</si>
  <si>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</si>
  <si>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</si>
  <si>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</si>
  <si>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</si>
  <si>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</si>
  <si>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</si>
  <si>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</si>
  <si>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</si>
  <si>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</si>
  <si>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</si>
  <si>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</si>
  <si>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</si>
  <si>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</si>
  <si>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</si>
  <si>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</si>
  <si>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</si>
  <si>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</si>
  <si>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</si>
  <si>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</si>
  <si>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</si>
  <si>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</si>
  <si>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</si>
  <si>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</si>
  <si>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</si>
  <si>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</si>
  <si>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</si>
  <si>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</si>
  <si>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</si>
  <si>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</si>
  <si>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</si>
  <si>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</si>
  <si>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</si>
  <si>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</si>
  <si>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</si>
  <si>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</si>
  <si>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</si>
  <si>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</si>
  <si>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</si>
  <si>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</si>
  <si>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</si>
  <si>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</si>
  <si>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</si>
  <si>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</si>
  <si>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</si>
  <si>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</si>
  <si>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</si>
  <si>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</si>
  <si>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</si>
  <si>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</si>
  <si>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</si>
  <si>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</si>
  <si>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</si>
  <si>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</si>
  <si>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</si>
  <si>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</si>
  <si>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</si>
  <si>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</si>
  <si>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</si>
  <si>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</si>
  <si>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</si>
  <si>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</si>
  <si>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</si>
  <si>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</si>
  <si>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</si>
  <si>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</si>
  <si>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</si>
  <si>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</si>
  <si>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</si>
  <si>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</si>
  <si>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</si>
  <si>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</si>
  <si>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</si>
  <si>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</si>
  <si>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</si>
  <si>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</si>
  <si>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</si>
  <si>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</si>
  <si>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</si>
  <si>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</si>
  <si>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</si>
  <si>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</si>
  <si>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</si>
  <si>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</si>
  <si>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</si>
  <si>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</si>
  <si>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</si>
  <si>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</si>
  <si>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</si>
  <si>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</si>
  <si>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</si>
  <si>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</si>
  <si>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</si>
  <si>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</si>
  <si>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</si>
  <si>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</si>
  <si>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</si>
  <si>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</si>
  <si>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</si>
  <si>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</si>
  <si>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</si>
  <si>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</si>
  <si>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</si>
  <si>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</si>
  <si>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</si>
  <si>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</si>
  <si>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</si>
  <si>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</si>
  <si>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</si>
  <si>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</si>
  <si>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</si>
  <si>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</si>
  <si>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</si>
  <si>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</si>
  <si>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</si>
  <si>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</si>
  <si>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</si>
  <si>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</si>
  <si>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</si>
  <si>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</si>
  <si>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</si>
  <si>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</si>
  <si>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</si>
  <si>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</si>
  <si>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</si>
  <si>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</si>
  <si>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</si>
  <si>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</si>
  <si>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</si>
  <si>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</si>
  <si>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</si>
  <si>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</si>
  <si>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</si>
  <si>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</si>
  <si>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</si>
  <si>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</si>
  <si>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</si>
  <si>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</si>
  <si>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</si>
  <si>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</si>
  <si>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</si>
  <si>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</si>
  <si>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</si>
  <si>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</si>
  <si>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</si>
  <si>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</si>
  <si>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</si>
  <si>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</si>
  <si>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</si>
  <si>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</si>
  <si>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</si>
  <si>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</si>
  <si>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</si>
  <si>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</si>
  <si>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</si>
  <si>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</si>
  <si>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</si>
  <si>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</si>
  <si>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</si>
  <si>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</si>
  <si>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</si>
  <si>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</si>
  <si>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</si>
  <si>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</si>
  <si>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</si>
  <si>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</si>
  <si>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</si>
  <si>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</si>
  <si>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</si>
  <si>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</si>
  <si>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</si>
  <si>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</si>
  <si>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</si>
  <si>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</si>
  <si>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</si>
  <si>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</si>
  <si>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</si>
  <si>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</si>
  <si>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</si>
  <si>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</si>
  <si>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</si>
  <si>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</si>
  <si>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</si>
  <si>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</si>
  <si>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</si>
  <si>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</si>
  <si>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</si>
  <si>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</si>
  <si>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</si>
  <si>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</si>
  <si>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</si>
  <si>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</si>
  <si>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</si>
  <si>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</si>
  <si>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</si>
  <si>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</si>
  <si>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</si>
  <si>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</si>
  <si>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</si>
  <si>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</si>
  <si>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</si>
  <si>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</si>
  <si>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</si>
  <si>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</si>
  <si>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</si>
  <si>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</si>
  <si>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</si>
  <si>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</si>
  <si>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</si>
  <si>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</si>
  <si>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</si>
  <si>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</si>
  <si>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</si>
  <si>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</si>
  <si>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</si>
  <si>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</si>
  <si>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</si>
  <si>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</si>
  <si>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</si>
  <si>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</si>
  <si>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</si>
  <si>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</si>
  <si>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</si>
  <si>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</si>
  <si>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</si>
  <si>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</si>
  <si>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</si>
  <si>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</si>
  <si>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</si>
  <si>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</si>
  <si>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</si>
  <si>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</si>
  <si>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</si>
  <si>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</si>
  <si>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</si>
  <si>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</si>
  <si>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</si>
  <si>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</si>
  <si>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</si>
  <si>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</si>
  <si>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</si>
  <si>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</si>
  <si>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</si>
  <si>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</si>
  <si>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</si>
  <si>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</si>
  <si>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</si>
  <si>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</si>
  <si>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</si>
  <si>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</si>
  <si>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</si>
  <si>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</si>
  <si>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</si>
  <si>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</si>
  <si>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</si>
  <si>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</si>
  <si>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</si>
  <si>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</si>
  <si>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</si>
  <si>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</si>
  <si>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</si>
  <si>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</si>
  <si>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</si>
  <si>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</si>
  <si>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</si>
  <si>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</si>
  <si>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</si>
  <si>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</si>
  <si>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</si>
  <si>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</si>
  <si>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</si>
  <si>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</si>
  <si>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</si>
  <si>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</si>
  <si>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</si>
  <si>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</si>
  <si>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</si>
  <si>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</si>
  <si>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</si>
  <si>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</si>
  <si>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</si>
  <si>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</si>
  <si>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</si>
  <si>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</si>
  <si>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</si>
  <si>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</si>
  <si>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</si>
  <si>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</si>
  <si>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</si>
  <si>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</si>
  <si>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</si>
  <si>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</si>
  <si>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</si>
  <si>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</si>
  <si>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</si>
  <si>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</si>
  <si>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</si>
  <si>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</si>
  <si>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</si>
  <si>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</si>
  <si>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</si>
  <si>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</si>
  <si>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</si>
  <si>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</si>
  <si>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</si>
  <si>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</si>
  <si>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</si>
  <si>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</si>
  <si>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</si>
  <si>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</si>
  <si>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</si>
  <si>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</si>
  <si>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</si>
  <si>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</si>
  <si>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</si>
  <si>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</si>
  <si>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</si>
  <si>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</si>
  <si>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</si>
  <si>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</si>
  <si>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</si>
  <si>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</si>
  <si>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</si>
  <si>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</si>
  <si>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</si>
  <si>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</si>
  <si>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</si>
  <si>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</si>
  <si>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</si>
  <si>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</si>
  <si>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</si>
  <si>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</si>
  <si>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</si>
  <si>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</si>
  <si>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</si>
  <si>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</si>
  <si>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</si>
  <si>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</si>
  <si>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</si>
  <si>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</si>
  <si>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</si>
  <si>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</si>
  <si>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</si>
  <si>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</si>
  <si>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</si>
  <si>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</si>
  <si>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</si>
  <si>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</si>
  <si>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</si>
  <si>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</si>
  <si>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</si>
  <si>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</si>
  <si>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</si>
  <si>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</si>
  <si>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</si>
  <si>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</si>
  <si>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</si>
  <si>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</si>
  <si>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</si>
  <si>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</si>
  <si>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</si>
  <si>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</si>
  <si>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</si>
  <si>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</si>
  <si>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</si>
  <si>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</si>
  <si>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</si>
  <si>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</si>
  <si>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</si>
  <si>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</si>
  <si>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</si>
  <si>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</si>
  <si>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</si>
  <si>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</si>
  <si>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</si>
  <si>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</si>
  <si>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</si>
  <si>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</si>
  <si>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</si>
  <si>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</si>
  <si>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</si>
  <si>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</si>
  <si>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</si>
  <si>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</si>
  <si>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</si>
  <si>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</si>
  <si>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</si>
  <si>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</si>
  <si>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</si>
  <si>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</si>
  <si>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</si>
  <si>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</si>
  <si>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</si>
  <si>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</si>
  <si>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</si>
  <si>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</si>
  <si>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</si>
  <si>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</si>
  <si>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</si>
  <si>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</si>
  <si>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</si>
  <si>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</si>
  <si>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</si>
  <si>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</si>
  <si>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</si>
  <si>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</si>
  <si>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</si>
  <si>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</si>
  <si>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</si>
  <si>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</si>
  <si>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</si>
  <si>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</si>
  <si>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</si>
  <si>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</si>
  <si>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</si>
  <si>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</si>
  <si>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</si>
  <si>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</si>
  <si>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</si>
  <si>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</si>
  <si>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</si>
  <si>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</si>
  <si>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</si>
  <si>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</si>
  <si>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</si>
  <si>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</si>
  <si>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</si>
  <si>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</si>
  <si>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</si>
  <si>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</si>
  <si>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</si>
  <si>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</si>
  <si>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</si>
  <si>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</si>
  <si>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</si>
  <si>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</si>
  <si>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</si>
  <si>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</si>
  <si>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</si>
  <si>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</si>
  <si>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</si>
  <si>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</si>
  <si>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</si>
  <si>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</si>
  <si>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</si>
  <si>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</si>
  <si>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</si>
  <si>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</si>
  <si>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</si>
  <si>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</si>
  <si>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</si>
  <si>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</si>
  <si>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</si>
  <si>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</si>
  <si>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</si>
  <si>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</si>
  <si>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</si>
  <si>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</si>
  <si>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</si>
  <si>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</si>
  <si>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</si>
  <si>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</si>
  <si>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</si>
  <si>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</si>
  <si>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</si>
  <si>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</si>
  <si>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</si>
  <si>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</si>
  <si>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</si>
  <si>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</si>
  <si>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</si>
  <si>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</si>
  <si>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</si>
  <si>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</si>
  <si>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</si>
  <si>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</si>
  <si>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</si>
  <si>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</si>
  <si>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</si>
  <si>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</si>
  <si>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</si>
  <si>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</si>
  <si>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</si>
  <si>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</si>
  <si>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</si>
  <si>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</si>
  <si>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</si>
  <si>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</si>
  <si>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</si>
  <si>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</si>
  <si>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</si>
  <si>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</si>
  <si>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</si>
  <si>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</si>
  <si>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</si>
  <si>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</si>
  <si>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</si>
  <si>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</si>
  <si>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</si>
  <si>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</si>
  <si>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</si>
  <si>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</si>
  <si>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</si>
  <si>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</si>
  <si>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</si>
  <si>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</si>
  <si>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</si>
  <si>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</si>
  <si>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</si>
  <si>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</si>
  <si>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</si>
  <si>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</si>
  <si>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</si>
  <si>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</si>
  <si>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</si>
  <si>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</si>
  <si>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</si>
  <si>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</si>
  <si>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</si>
  <si>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</si>
  <si>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</si>
  <si>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</si>
  <si>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</si>
  <si>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</si>
  <si>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</si>
  <si>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</si>
  <si>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</si>
  <si>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</si>
  <si>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</si>
  <si>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</si>
  <si>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</si>
  <si>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</si>
  <si>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</si>
  <si>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</si>
  <si>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</si>
  <si>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</si>
  <si>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</si>
  <si>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</si>
  <si>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</si>
  <si>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</si>
  <si>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</si>
  <si>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</si>
  <si>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</si>
  <si>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</si>
  <si>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</si>
  <si>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</si>
  <si>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</si>
  <si>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</si>
  <si>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</si>
  <si>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</si>
  <si>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</si>
  <si>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</si>
  <si>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</si>
  <si>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</si>
  <si>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</si>
  <si>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</si>
  <si>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</si>
  <si>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</si>
  <si>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</si>
  <si>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</si>
  <si>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</si>
  <si>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</si>
  <si>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</si>
  <si>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</si>
  <si>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</si>
  <si>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</si>
  <si>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</si>
  <si>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</si>
  <si>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</si>
  <si>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</si>
  <si>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</si>
  <si>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</si>
  <si>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</si>
  <si>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</si>
  <si>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</si>
  <si>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</si>
  <si>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</si>
  <si>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</si>
  <si>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</si>
  <si>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</si>
  <si>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</si>
  <si>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</si>
  <si>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</si>
  <si>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</si>
  <si>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</si>
  <si>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</si>
  <si>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</si>
  <si>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</si>
  <si>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</si>
  <si>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</si>
  <si>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</si>
  <si>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</si>
  <si>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</si>
  <si>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</si>
  <si>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</si>
  <si>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</si>
  <si>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</si>
  <si>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</si>
  <si>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</si>
  <si>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</si>
  <si>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</si>
  <si>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</si>
  <si>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</si>
  <si>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</si>
  <si>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</si>
  <si>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</si>
  <si>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</si>
  <si>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</si>
  <si>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</si>
  <si>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</si>
  <si>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</si>
  <si>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</si>
  <si>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</si>
  <si>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</si>
  <si>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</si>
  <si>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</si>
  <si>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</si>
  <si>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</si>
  <si>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</si>
  <si>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</si>
  <si>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</si>
  <si>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</si>
  <si>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</si>
  <si>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</si>
  <si>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</si>
  <si>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</si>
  <si>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</si>
  <si>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</si>
  <si>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</si>
  <si>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</si>
  <si>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</si>
  <si>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</si>
  <si>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</si>
  <si>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</si>
  <si>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</si>
  <si>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</si>
  <si>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</si>
  <si>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</si>
  <si>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</si>
  <si>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</si>
  <si>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</si>
  <si>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</si>
  <si>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</si>
  <si>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</si>
  <si>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</si>
  <si>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</si>
  <si>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</si>
  <si>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</si>
  <si>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</si>
  <si>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</si>
  <si>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</si>
  <si>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</si>
  <si>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</si>
  <si>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</si>
  <si>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</si>
  <si>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</si>
  <si>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</si>
  <si>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</si>
  <si>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</si>
  <si>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</si>
  <si>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</si>
  <si>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</si>
  <si>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</si>
  <si>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</si>
  <si>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</si>
  <si>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</si>
  <si>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</si>
  <si>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</si>
  <si>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</si>
  <si>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</si>
  <si>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</si>
  <si>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</si>
  <si>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</si>
  <si>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</si>
  <si>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</si>
  <si>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</si>
  <si>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</si>
  <si>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</si>
  <si>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</si>
  <si>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</si>
  <si>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</si>
  <si>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</si>
  <si>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</si>
  <si>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</si>
  <si>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</si>
  <si>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</si>
  <si>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</si>
  <si>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</si>
  <si>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</si>
  <si>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</si>
  <si>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</si>
  <si>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</si>
  <si>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</si>
  <si>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</si>
  <si>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</si>
  <si>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</si>
  <si>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</si>
  <si>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</si>
  <si>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</si>
  <si>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</si>
  <si>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</si>
  <si>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</si>
  <si>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</si>
  <si>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</si>
  <si>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</si>
  <si>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</si>
  <si>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</si>
  <si>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</si>
  <si>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</si>
  <si>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</si>
  <si>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</si>
  <si>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</si>
  <si>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</si>
  <si>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</si>
  <si>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</si>
  <si>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</si>
  <si>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</si>
  <si>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</si>
  <si>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</si>
  <si>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</si>
  <si>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</si>
  <si>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</si>
  <si>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</si>
  <si>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</si>
  <si>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</si>
  <si>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</si>
  <si>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</si>
  <si>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</si>
  <si>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</si>
  <si>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</si>
  <si>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</si>
  <si>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</si>
  <si>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</si>
  <si>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</si>
  <si>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</si>
  <si>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</si>
  <si>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</si>
  <si>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</si>
  <si>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</si>
  <si>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</si>
  <si>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</si>
  <si>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</si>
  <si>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</si>
  <si>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</si>
  <si>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</si>
  <si>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</si>
  <si>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</si>
  <si>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</si>
  <si>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</si>
  <si>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</si>
  <si>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</si>
  <si>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</si>
  <si>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</si>
  <si>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</si>
  <si>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</si>
  <si>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</si>
  <si>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</si>
  <si>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</si>
  <si>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</si>
  <si>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</si>
  <si>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</si>
  <si>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</si>
  <si>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</si>
  <si>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</si>
  <si>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</si>
  <si>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</si>
  <si>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</si>
  <si>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</si>
  <si>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</si>
  <si>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</si>
  <si>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</si>
  <si>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</si>
  <si>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</si>
  <si>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</si>
  <si>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</si>
  <si>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</si>
  <si>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</si>
  <si>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</si>
  <si>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</si>
  <si>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</si>
  <si>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</si>
  <si>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</si>
  <si>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</si>
  <si>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</si>
  <si>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</si>
  <si>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</si>
  <si>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</si>
  <si>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</si>
  <si>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</si>
  <si>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</si>
  <si>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</si>
  <si>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</si>
  <si>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</si>
  <si>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</si>
  <si>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</si>
  <si>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</si>
  <si>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</si>
  <si>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</si>
  <si>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</si>
  <si>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</si>
  <si>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</si>
  <si>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</si>
  <si>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</si>
  <si>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</si>
  <si>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</si>
  <si>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</si>
  <si>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</si>
  <si>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</si>
  <si>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</si>
  <si>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</si>
  <si>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</si>
  <si>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</si>
  <si>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</si>
  <si>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</si>
  <si>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</si>
  <si>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</si>
  <si>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</si>
  <si>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</si>
  <si>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</si>
  <si>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</si>
  <si>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</si>
  <si>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</si>
  <si>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</si>
  <si>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</si>
  <si>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</si>
  <si>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</si>
  <si>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</si>
  <si>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</si>
  <si>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</si>
  <si>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</si>
  <si>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</si>
  <si>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</si>
  <si>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</si>
  <si>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</si>
  <si>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</si>
  <si>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</si>
  <si>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</si>
  <si>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</si>
  <si>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</si>
  <si>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</si>
  <si>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</si>
  <si>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</si>
  <si>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</si>
  <si>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</si>
  <si>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</si>
  <si>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</si>
  <si>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</si>
  <si>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</si>
  <si>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</si>
  <si>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</si>
  <si>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</si>
  <si>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</si>
  <si>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</si>
  <si>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</si>
  <si>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</si>
  <si>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</si>
  <si>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</si>
  <si>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</si>
  <si>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</si>
  <si>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</si>
  <si>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</si>
  <si>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</si>
  <si>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</si>
  <si>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</si>
  <si>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</si>
  <si>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</si>
  <si>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</si>
  <si>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</si>
  <si>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</si>
  <si>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</si>
  <si>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</si>
  <si>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</si>
  <si>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</si>
  <si>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</si>
  <si>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</si>
  <si>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</si>
  <si>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</si>
  <si>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</si>
  <si>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</si>
  <si>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</si>
  <si>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</si>
  <si>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</si>
  <si>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</si>
  <si>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</si>
  <si>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</si>
  <si>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</si>
  <si>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</si>
  <si>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</si>
  <si>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</si>
  <si>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</si>
  <si>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</si>
  <si>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</si>
  <si>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</si>
  <si>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</si>
  <si>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</si>
  <si>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</si>
  <si>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</si>
  <si>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</si>
  <si>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</si>
  <si>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</si>
  <si>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</si>
  <si>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</si>
  <si>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</si>
  <si>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</si>
  <si>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</si>
  <si>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</si>
  <si>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</si>
  <si>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</si>
  <si>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</si>
  <si>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</si>
  <si>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</si>
  <si>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</si>
  <si>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</si>
  <si>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</si>
  <si>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</si>
  <si>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</si>
  <si>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</si>
  <si>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</si>
  <si>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</si>
  <si>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</si>
  <si>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</si>
  <si>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</si>
  <si>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</si>
  <si>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</si>
  <si>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</si>
  <si>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</si>
  <si>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</si>
  <si>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</si>
  <si>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</si>
  <si>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</si>
  <si>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</si>
  <si>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</si>
  <si>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</si>
  <si>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</si>
  <si>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</si>
  <si>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</si>
  <si>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</si>
  <si>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</si>
  <si>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</si>
  <si>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</si>
  <si>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</si>
  <si>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</si>
  <si>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</si>
  <si>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</si>
  <si>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</si>
  <si>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</si>
  <si>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</si>
  <si>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</si>
  <si>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</si>
  <si>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</si>
  <si>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</si>
  <si>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</si>
  <si>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</si>
  <si>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</si>
  <si>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</si>
  <si>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</si>
  <si>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</si>
  <si>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</si>
  <si>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</si>
  <si>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</si>
  <si>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</si>
  <si>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</si>
  <si>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</si>
  <si>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</si>
  <si>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</si>
  <si>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</si>
  <si>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</si>
  <si>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</si>
  <si>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</si>
  <si>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</si>
  <si>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</si>
  <si>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</si>
  <si>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</si>
  <si>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</si>
  <si>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</si>
  <si>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</si>
  <si>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</si>
  <si>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</si>
  <si>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</si>
  <si>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</si>
  <si>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</si>
  <si>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</si>
  <si>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</si>
  <si>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</si>
  <si>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</si>
  <si>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</si>
  <si>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</si>
  <si>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</si>
  <si>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</si>
  <si>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</si>
  <si>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</si>
  <si>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</si>
  <si>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</si>
  <si>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</si>
  <si>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</si>
  <si>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</si>
  <si>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</si>
  <si>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</si>
  <si>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</si>
  <si>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</si>
  <si>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</si>
  <si>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</si>
  <si>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</si>
  <si>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</si>
  <si>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</si>
  <si>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</si>
  <si>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</si>
  <si>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</si>
  <si>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</si>
  <si>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</si>
  <si>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</si>
  <si>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</si>
  <si>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</si>
  <si>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</si>
  <si>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</si>
  <si>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</si>
  <si>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</si>
  <si>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</si>
  <si>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</si>
  <si>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</si>
  <si>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</si>
  <si>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</si>
  <si>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</si>
  <si>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</si>
  <si>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</si>
  <si>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</si>
  <si>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</si>
  <si>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</si>
  <si>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</si>
  <si>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</si>
  <si>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</si>
  <si>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</si>
  <si>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</si>
  <si>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</si>
  <si>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</si>
  <si>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</si>
  <si>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</si>
  <si>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</si>
  <si>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</si>
  <si>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</si>
  <si>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</si>
  <si>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</si>
  <si>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</si>
  <si>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</si>
  <si>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</si>
  <si>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</si>
  <si>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</si>
  <si>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</si>
  <si>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</si>
  <si>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</si>
  <si>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</si>
  <si>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</si>
  <si>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</si>
  <si>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</si>
  <si>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</si>
  <si>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</si>
  <si>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</si>
  <si>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</si>
  <si>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</si>
  <si>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</si>
  <si>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</si>
  <si>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</si>
  <si>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</si>
  <si>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</si>
  <si>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</si>
  <si>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</si>
  <si>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</si>
  <si>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</si>
  <si>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</si>
  <si>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</si>
  <si>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</si>
  <si>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</si>
  <si>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</si>
  <si>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</si>
  <si>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</si>
  <si>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</si>
  <si>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</si>
  <si>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</si>
  <si>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</si>
  <si>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</si>
  <si>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</si>
  <si>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</si>
  <si>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</si>
  <si>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</si>
  <si>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</si>
  <si>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</si>
  <si>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</si>
  <si>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</si>
  <si>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</si>
  <si>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</si>
  <si>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</si>
  <si>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</si>
  <si>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</si>
  <si>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</si>
  <si>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</si>
  <si>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</si>
  <si>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</si>
  <si>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</si>
  <si>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</si>
  <si>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</si>
  <si>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</si>
  <si>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</si>
  <si>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</si>
  <si>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</si>
  <si>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</si>
  <si>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</si>
  <si>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</si>
  <si>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</si>
  <si>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</si>
  <si>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</si>
  <si>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</si>
  <si>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</si>
  <si>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</si>
  <si>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</si>
  <si>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</si>
  <si>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</si>
  <si>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</si>
  <si>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</si>
  <si>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</si>
  <si>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</si>
  <si>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</si>
  <si>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</si>
  <si>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</si>
  <si>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</si>
  <si>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</si>
  <si>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</si>
  <si>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</si>
  <si>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</si>
  <si>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</si>
  <si>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</si>
  <si>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</si>
  <si>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</si>
  <si>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</si>
  <si>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</si>
  <si>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</si>
  <si>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</si>
  <si>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</si>
  <si>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</si>
  <si>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</si>
  <si>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</si>
  <si>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</si>
  <si>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</si>
  <si>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</si>
  <si>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</si>
  <si>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</si>
  <si>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</si>
  <si>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</si>
  <si>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</si>
  <si>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</si>
  <si>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</si>
  <si>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</si>
  <si>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</si>
  <si>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</si>
  <si>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</si>
  <si>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</si>
  <si>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</si>
  <si>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</si>
  <si>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</si>
  <si>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</si>
  <si>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</si>
  <si>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</si>
  <si>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</si>
  <si>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</si>
  <si>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</si>
  <si>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</si>
  <si>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</si>
  <si>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</si>
  <si>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</si>
  <si>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</si>
  <si>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</si>
  <si>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</si>
  <si>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</si>
  <si>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</si>
  <si>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</si>
  <si>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</si>
  <si>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</si>
  <si>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</si>
  <si>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</si>
  <si>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</si>
  <si>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</si>
  <si>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</si>
  <si>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</si>
  <si>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</si>
  <si>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</si>
  <si>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</si>
  <si>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</si>
  <si>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</si>
  <si>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</si>
  <si>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</si>
  <si>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</si>
  <si>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</si>
  <si>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</si>
  <si>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</si>
  <si>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</si>
  <si>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</si>
  <si>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</si>
  <si>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</si>
  <si>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</si>
  <si>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</si>
  <si>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</si>
  <si>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</si>
  <si>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</si>
  <si>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</si>
  <si>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</si>
  <si>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</si>
  <si>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</si>
  <si>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</si>
  <si>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</si>
  <si>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</si>
  <si>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</si>
  <si>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</si>
  <si>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</si>
  <si>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</si>
  <si>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</si>
  <si>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</si>
  <si>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</si>
  <si>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</si>
  <si>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</si>
  <si>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</si>
  <si>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</si>
  <si>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</si>
  <si>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</si>
  <si>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</si>
  <si>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</si>
  <si>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</si>
  <si>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</si>
  <si>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</si>
  <si>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</si>
  <si>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</si>
  <si>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</si>
  <si>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</si>
  <si>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</si>
  <si>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</si>
  <si>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</si>
  <si>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</si>
  <si>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</si>
  <si>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</si>
  <si>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</si>
  <si>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</si>
  <si>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</si>
  <si>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</si>
  <si>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</si>
  <si>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</si>
  <si>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</si>
  <si>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</si>
  <si>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</si>
  <si>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</si>
  <si>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</si>
  <si>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</si>
  <si>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</si>
  <si>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</si>
  <si>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</si>
  <si>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</si>
  <si>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</si>
  <si>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</si>
  <si>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</si>
  <si>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</si>
  <si>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</si>
  <si>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</si>
  <si>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</si>
  <si>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</si>
  <si>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</si>
  <si>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</si>
  <si>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</si>
  <si>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</si>
  <si>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</si>
  <si>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</si>
  <si>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</si>
  <si>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</si>
  <si>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</si>
  <si>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</si>
  <si>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</si>
  <si>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</si>
  <si>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</si>
  <si>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</si>
  <si>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</si>
  <si>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</si>
  <si>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</si>
  <si>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</si>
  <si>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</si>
  <si>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</si>
  <si>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</si>
  <si>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</si>
  <si>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</si>
  <si>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</si>
  <si>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</si>
  <si>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</si>
  <si>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</si>
  <si>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</si>
  <si>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</si>
  <si>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</si>
  <si>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</si>
  <si>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</si>
  <si>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</si>
  <si>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</si>
  <si>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</si>
  <si>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</si>
  <si>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</si>
  <si>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</si>
  <si>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</si>
  <si>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</si>
  <si>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</si>
  <si>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</si>
  <si>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</si>
  <si>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</si>
  <si>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</si>
  <si>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</si>
  <si>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</si>
  <si>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</si>
  <si>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</si>
  <si>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</si>
  <si>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</si>
  <si>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</si>
  <si>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</si>
  <si>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</si>
  <si>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</si>
  <si>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</si>
  <si>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</si>
  <si>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</si>
  <si>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</si>
  <si>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</si>
  <si>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</si>
  <si>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</si>
  <si>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</si>
  <si>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</si>
  <si>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</si>
  <si>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</si>
  <si>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</si>
  <si>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</si>
  <si>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</si>
  <si>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</si>
  <si>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</si>
  <si>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</si>
  <si>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</si>
  <si>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</si>
  <si>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</si>
  <si>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</si>
  <si>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</si>
  <si>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</si>
  <si>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</si>
  <si>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</si>
  <si>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</si>
  <si>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</si>
  <si>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</si>
  <si>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</si>
  <si>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</si>
  <si>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</si>
  <si>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</si>
  <si>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</si>
  <si>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</si>
  <si>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</si>
  <si>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</si>
  <si>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</si>
  <si>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</si>
  <si>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</si>
  <si>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</si>
  <si>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</si>
  <si>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</si>
  <si>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</si>
  <si>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</si>
  <si>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</si>
  <si>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</si>
  <si>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</si>
  <si>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</si>
  <si>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</si>
  <si>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</si>
  <si>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</si>
  <si>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</si>
  <si>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</si>
  <si>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</si>
  <si>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</si>
  <si>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</si>
  <si>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</si>
  <si>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</si>
  <si>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</si>
  <si>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</si>
  <si>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</si>
  <si>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</si>
  <si>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</si>
  <si>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</si>
  <si>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</si>
  <si>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</si>
  <si>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</si>
  <si>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</si>
  <si>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</si>
  <si>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</si>
  <si>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</si>
  <si>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</si>
  <si>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</si>
  <si>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</si>
  <si>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</si>
  <si>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</si>
  <si>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</si>
  <si>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</si>
  <si>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</si>
  <si>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</si>
  <si>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</si>
  <si>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</si>
  <si>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</si>
  <si>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</si>
  <si>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</si>
  <si>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</si>
  <si>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</si>
  <si>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</si>
  <si>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</si>
  <si>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</si>
  <si>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</si>
  <si>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</si>
  <si>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</si>
  <si>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</si>
  <si>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</si>
  <si>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</si>
  <si>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</si>
  <si>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</si>
  <si>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</si>
  <si>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</si>
  <si>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</si>
  <si>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</si>
  <si>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</si>
  <si>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</si>
  <si>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</si>
  <si>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</si>
  <si>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</si>
  <si>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</si>
  <si>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</si>
  <si>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</si>
  <si>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</si>
  <si>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</si>
  <si>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</si>
  <si>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</si>
  <si>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</si>
  <si>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</si>
  <si>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</si>
  <si>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</si>
  <si>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</si>
  <si>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</si>
  <si>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</si>
  <si>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</si>
  <si>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</si>
  <si>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</si>
  <si>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</si>
  <si>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</si>
  <si>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</si>
  <si>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</si>
  <si>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</si>
  <si>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</si>
  <si>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</si>
  <si>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</si>
  <si>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</si>
  <si>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</si>
  <si>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</si>
  <si>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</si>
  <si>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</si>
  <si>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</si>
  <si>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</si>
  <si>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</si>
  <si>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</si>
  <si>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</si>
  <si>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</si>
  <si>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</si>
  <si>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</si>
  <si>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</si>
  <si>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</si>
  <si>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</si>
  <si>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</si>
  <si>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</si>
  <si>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</si>
  <si>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</si>
  <si>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</si>
  <si>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</si>
  <si>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</si>
  <si>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</si>
  <si>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</si>
  <si>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</si>
  <si>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</si>
  <si>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</si>
  <si>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</si>
  <si>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</si>
  <si>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</si>
  <si>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</si>
  <si>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</si>
  <si>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</si>
  <si>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</si>
  <si>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</si>
  <si>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</si>
  <si>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</si>
  <si>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</si>
  <si>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</si>
  <si>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</si>
  <si>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</si>
  <si>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</si>
  <si>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</si>
  <si>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</si>
  <si>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</si>
  <si>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</si>
  <si>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</si>
  <si>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</si>
  <si>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</si>
  <si>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</si>
  <si>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</si>
  <si>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</si>
  <si>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</si>
  <si>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</si>
  <si>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</si>
  <si>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</si>
  <si>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</si>
  <si>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</si>
  <si>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</si>
  <si>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</si>
  <si>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</si>
  <si>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</si>
  <si>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</si>
  <si>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</si>
  <si>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</si>
  <si>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</si>
  <si>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</si>
  <si>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</si>
  <si>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</si>
  <si>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</si>
  <si>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</si>
  <si>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</si>
  <si>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</si>
  <si>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</si>
  <si>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</si>
  <si>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</si>
  <si>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</si>
  <si>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</si>
  <si>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</si>
  <si>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</si>
  <si>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</si>
  <si>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</si>
  <si>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</si>
  <si>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</si>
  <si>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</si>
  <si>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</si>
  <si>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</si>
  <si>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</si>
  <si>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</si>
  <si>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</si>
  <si>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</si>
  <si>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</si>
  <si>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</si>
  <si>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</si>
  <si>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</si>
  <si>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</si>
  <si>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</si>
  <si>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</si>
  <si>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</si>
  <si>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</si>
  <si>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</si>
  <si>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</si>
  <si>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</si>
  <si>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</si>
  <si>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</si>
  <si>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</si>
  <si>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</si>
  <si>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</si>
  <si>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</si>
  <si>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</si>
  <si>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</si>
  <si>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</si>
  <si>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</si>
  <si>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</si>
  <si>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</si>
  <si>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</si>
  <si>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</si>
  <si>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</si>
  <si>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</si>
  <si>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</si>
  <si>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</si>
  <si>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</si>
  <si>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</si>
  <si>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</si>
  <si>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</si>
  <si>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</si>
  <si>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</si>
  <si>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</si>
  <si>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</si>
  <si>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</si>
  <si>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</si>
  <si>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</si>
  <si>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</si>
  <si>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</si>
  <si>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</si>
  <si>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</si>
  <si>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</si>
  <si>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</si>
  <si>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</si>
  <si>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</si>
  <si>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</si>
  <si>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</si>
  <si>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</si>
  <si>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</si>
  <si>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</si>
  <si>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</si>
  <si>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</si>
  <si>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</si>
  <si>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</si>
  <si>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</si>
  <si>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</si>
  <si>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</si>
  <si>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</si>
  <si>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</si>
  <si>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</si>
  <si>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</si>
  <si>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</si>
  <si>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</si>
  <si>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</si>
  <si>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</si>
  <si>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</si>
  <si>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</si>
  <si>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</si>
  <si>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</si>
  <si>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</si>
  <si>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</si>
  <si>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</si>
  <si>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</si>
  <si>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</si>
  <si>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</si>
  <si>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</si>
  <si>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</si>
  <si>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</si>
  <si>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</si>
  <si>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</si>
  <si>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</si>
  <si>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</si>
  <si>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</si>
  <si>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</si>
  <si>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</si>
  <si>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</si>
  <si>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</si>
  <si>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</si>
  <si>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</si>
  <si>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</si>
  <si>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</si>
  <si>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</si>
  <si>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</si>
  <si>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</si>
  <si>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</si>
  <si>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</si>
  <si>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</si>
  <si>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</si>
  <si>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</si>
  <si>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</si>
  <si>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</si>
  <si>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</si>
  <si>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</si>
  <si>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</si>
  <si>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</si>
  <si>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</si>
  <si>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</si>
  <si>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</si>
  <si>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</si>
  <si>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</si>
  <si>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</si>
  <si>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</si>
  <si>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</si>
  <si>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</si>
  <si>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</si>
  <si>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</si>
  <si>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</si>
  <si>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</si>
  <si>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</si>
  <si>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</si>
  <si>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</si>
  <si>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</si>
  <si>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</si>
  <si>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</si>
  <si>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</si>
  <si>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</si>
  <si>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</si>
  <si>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</si>
  <si>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</si>
  <si>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</si>
  <si>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</si>
  <si>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</si>
  <si>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</si>
  <si>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</si>
  <si>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</si>
  <si>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</si>
  <si>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</si>
  <si>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</si>
  <si>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</si>
  <si>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</si>
  <si>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</si>
  <si>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</si>
  <si>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</si>
  <si>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</si>
  <si>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</si>
  <si>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</si>
  <si>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</si>
  <si>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</si>
  <si>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</si>
  <si>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</si>
  <si>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</si>
  <si>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</si>
  <si>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</si>
  <si>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</si>
  <si>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</si>
  <si>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</si>
  <si>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</si>
  <si>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</si>
  <si>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</si>
  <si>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</si>
  <si>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</si>
  <si>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</si>
  <si>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</si>
  <si>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</si>
  <si>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</si>
  <si>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</si>
  <si>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</si>
  <si>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</si>
  <si>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</si>
  <si>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</si>
  <si>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</si>
  <si>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</si>
  <si>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</si>
  <si>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</si>
  <si>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</si>
  <si>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</si>
  <si>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</si>
  <si>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</si>
  <si>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</si>
  <si>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</si>
  <si>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</si>
  <si>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</si>
  <si>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</si>
  <si>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</si>
  <si>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</si>
  <si>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</si>
  <si>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</si>
  <si>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</si>
  <si>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</si>
  <si>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</si>
  <si>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</si>
  <si>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</si>
  <si>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</si>
  <si>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</si>
  <si>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</si>
  <si>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</si>
  <si>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</si>
  <si>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</si>
  <si>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</si>
  <si>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</si>
  <si>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</si>
  <si>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</si>
  <si>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</si>
  <si>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</si>
  <si>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</si>
  <si>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</si>
  <si>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</si>
  <si>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</si>
  <si>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</si>
  <si>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</si>
  <si>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</si>
  <si>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</si>
  <si>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</si>
  <si>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</si>
  <si>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</si>
  <si>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</si>
  <si>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</si>
  <si>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</si>
  <si>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</si>
  <si>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</si>
  <si>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</si>
  <si>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</si>
  <si>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</si>
  <si>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</si>
  <si>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</si>
  <si>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</si>
  <si>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</si>
  <si>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</si>
  <si>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</si>
  <si>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</si>
  <si>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</si>
  <si>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</si>
  <si>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</si>
  <si>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</si>
  <si>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</si>
  <si>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</si>
  <si>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</si>
  <si>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</si>
  <si>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</si>
  <si>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</si>
  <si>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</si>
  <si>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</si>
  <si>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</si>
  <si>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</si>
  <si>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</si>
  <si>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</si>
  <si>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</si>
  <si>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</si>
  <si>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</si>
  <si>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</si>
  <si>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</si>
  <si>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</si>
  <si>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</si>
  <si>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</si>
  <si>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</si>
  <si>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</si>
  <si>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</si>
  <si>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</si>
  <si>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</si>
  <si>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</si>
  <si>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</si>
  <si>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</si>
  <si>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</si>
  <si>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</si>
  <si>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</si>
  <si>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</si>
  <si>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</si>
  <si>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</si>
  <si>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</si>
  <si>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</si>
  <si>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</si>
  <si>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</si>
  <si>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</si>
  <si>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</si>
  <si>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</si>
  <si>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</si>
  <si>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</si>
  <si>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</si>
  <si>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</si>
  <si>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</si>
  <si>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</si>
  <si>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</si>
  <si>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</si>
  <si>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</si>
  <si>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</si>
  <si>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</si>
  <si>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</si>
  <si>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</si>
  <si>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</si>
  <si>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</si>
  <si>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</si>
  <si>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</si>
  <si>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</si>
  <si>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</si>
  <si>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</si>
  <si>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</si>
  <si>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</si>
  <si>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</si>
  <si>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</si>
  <si>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</si>
  <si>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</si>
  <si>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</si>
  <si>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</si>
  <si>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</si>
  <si>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</si>
  <si>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</si>
  <si>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</si>
  <si>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</si>
  <si>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</si>
  <si>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</si>
  <si>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</si>
  <si>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</si>
  <si>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</si>
  <si>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</si>
  <si>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</si>
  <si>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</si>
  <si>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</si>
  <si>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</si>
  <si>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</si>
  <si>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</si>
  <si>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</si>
  <si>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</si>
  <si>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</si>
  <si>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</si>
  <si>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</si>
  <si>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</si>
  <si>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</si>
  <si>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</si>
  <si>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</si>
  <si>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</si>
  <si>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</si>
  <si>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</si>
  <si>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</si>
  <si>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</si>
  <si>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</si>
  <si>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</si>
  <si>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</si>
  <si>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</si>
  <si>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</si>
  <si>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</si>
  <si>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</si>
  <si>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</si>
  <si>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</si>
  <si>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</si>
  <si>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</si>
  <si>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</si>
  <si>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</si>
  <si>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</si>
  <si>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</si>
  <si>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</si>
  <si>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</si>
  <si>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</si>
  <si>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</si>
  <si>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</si>
  <si>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</si>
  <si>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</si>
  <si>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</si>
  <si>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</si>
  <si>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</si>
  <si>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</si>
  <si>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</si>
  <si>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</si>
  <si>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</si>
  <si>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</si>
  <si>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</si>
  <si>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</si>
  <si>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</si>
  <si>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</si>
  <si>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</si>
  <si>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</si>
  <si>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</si>
  <si>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</si>
  <si>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</si>
  <si>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</si>
  <si>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</si>
  <si>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</si>
  <si>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</si>
  <si>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</si>
  <si>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</si>
  <si>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</si>
  <si>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</si>
  <si>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</si>
  <si>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</si>
  <si>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</si>
  <si>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</si>
  <si>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</si>
  <si>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</si>
  <si>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</si>
  <si>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</si>
  <si>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</si>
  <si>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</si>
  <si>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</si>
  <si>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</si>
  <si>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</si>
  <si>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</si>
  <si>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</si>
  <si>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</si>
  <si>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</si>
  <si>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</si>
  <si>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</si>
  <si>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</si>
  <si>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</si>
  <si>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</si>
  <si>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</si>
  <si>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</si>
  <si>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</si>
  <si>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</si>
  <si>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</si>
  <si>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</si>
  <si>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</si>
  <si>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</si>
  <si>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</si>
  <si>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</si>
  <si>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</si>
  <si>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</si>
  <si>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</si>
  <si>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</si>
  <si>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</si>
  <si>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</si>
  <si>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</si>
  <si>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</si>
  <si>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</si>
  <si>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</si>
  <si>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</si>
  <si>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</si>
  <si>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</si>
  <si>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</si>
  <si>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</si>
  <si>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</si>
  <si>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</si>
  <si>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</si>
  <si>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</si>
  <si>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</si>
  <si>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</si>
  <si>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</si>
  <si>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</si>
  <si>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</si>
  <si>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</si>
  <si>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</si>
  <si>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</si>
  <si>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</si>
  <si>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</si>
  <si>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</si>
  <si>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</si>
  <si>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</si>
  <si>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</si>
  <si>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</si>
  <si>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</si>
  <si>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</si>
  <si>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</si>
  <si>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</si>
  <si>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</si>
  <si>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</si>
  <si>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</si>
  <si>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</si>
  <si>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</si>
  <si>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</si>
  <si>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</si>
  <si>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</si>
  <si>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</si>
  <si>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</si>
  <si>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</si>
  <si>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</si>
  <si>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</si>
  <si>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</si>
  <si>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</si>
  <si>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</si>
  <si>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</si>
  <si>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</si>
  <si>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</si>
  <si>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</si>
  <si>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</si>
  <si>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</si>
  <si>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</si>
  <si>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</si>
  <si>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</si>
  <si>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</si>
  <si>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</si>
  <si>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</si>
  <si>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</si>
  <si>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</si>
  <si>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</si>
  <si>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</si>
  <si>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</si>
  <si>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</si>
  <si>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</si>
  <si>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</si>
  <si>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</si>
  <si>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</si>
  <si>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</si>
  <si>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</si>
  <si>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</si>
  <si>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</si>
  <si>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</si>
  <si>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</si>
  <si>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</si>
  <si>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</si>
  <si>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</si>
  <si>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</si>
  <si>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</si>
  <si>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</si>
  <si>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</si>
  <si>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</si>
  <si>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</si>
  <si>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</si>
  <si>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</si>
  <si>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</si>
  <si>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</si>
  <si>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</si>
  <si>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</si>
  <si>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</si>
  <si>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</si>
  <si>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</si>
  <si>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</si>
  <si>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</si>
  <si>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</si>
  <si>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</si>
  <si>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</si>
  <si>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</si>
  <si>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</si>
  <si>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</si>
  <si>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</si>
  <si>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</si>
  <si>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</si>
  <si>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</si>
  <si>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</si>
  <si>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</si>
  <si>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</si>
  <si>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</si>
  <si>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</si>
  <si>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</si>
  <si>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</si>
  <si>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</si>
  <si>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</si>
  <si>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</si>
  <si>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</si>
  <si>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</si>
  <si>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</si>
  <si>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</si>
  <si>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</si>
  <si>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</si>
  <si>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</si>
  <si>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</si>
  <si>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</si>
  <si>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</si>
  <si>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</si>
  <si>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</si>
  <si>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</si>
  <si>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</si>
  <si>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</si>
  <si>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</si>
  <si>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</si>
  <si>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</si>
  <si>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</si>
  <si>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</si>
  <si>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</si>
  <si>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</si>
  <si>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</si>
  <si>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</si>
  <si>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</si>
  <si>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</si>
  <si>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</si>
  <si>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</si>
  <si>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</si>
  <si>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</si>
  <si>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</si>
  <si>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</si>
  <si>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</si>
  <si>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</si>
  <si>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</si>
  <si>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</si>
  <si>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</si>
  <si>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</si>
  <si>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</si>
  <si>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</si>
  <si>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</si>
  <si>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</si>
  <si>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</si>
  <si>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</si>
  <si>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</si>
  <si>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</si>
  <si>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</si>
  <si>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</si>
  <si>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</si>
  <si>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</si>
  <si>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</si>
  <si>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</si>
  <si>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</si>
  <si>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</si>
  <si>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</si>
  <si>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</si>
  <si>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</si>
  <si>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</si>
  <si>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</si>
  <si>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</si>
  <si>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</si>
  <si>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</si>
  <si>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</si>
  <si>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</si>
  <si>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</si>
  <si>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</si>
  <si>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</si>
  <si>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</si>
  <si>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</si>
  <si>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</si>
  <si>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</si>
  <si>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</si>
  <si>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</si>
  <si>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</si>
  <si>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</si>
  <si>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</si>
  <si>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</si>
  <si>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</si>
  <si>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</si>
  <si>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</si>
  <si>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</si>
  <si>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</si>
  <si>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</si>
  <si>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</si>
  <si>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</si>
  <si>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</si>
  <si>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</si>
  <si>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</si>
  <si>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</si>
  <si>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</si>
  <si>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</si>
  <si>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</si>
  <si>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</si>
  <si>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</si>
  <si>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</si>
  <si>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</si>
  <si>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</si>
  <si>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</si>
  <si>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</si>
  <si>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</si>
  <si>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</si>
  <si>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</si>
  <si>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</si>
  <si>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</si>
  <si>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</si>
  <si>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</si>
  <si>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</si>
  <si>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</si>
  <si>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</si>
  <si>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</si>
  <si>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</si>
  <si>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</si>
  <si>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</si>
  <si>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</si>
  <si>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</si>
  <si>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</si>
  <si>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</si>
  <si>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</si>
  <si>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</si>
  <si>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</si>
  <si>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</si>
  <si>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</si>
  <si>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</si>
  <si>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</si>
  <si>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</si>
  <si>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</si>
  <si>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</si>
  <si>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</si>
  <si>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</si>
  <si>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</si>
  <si>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</si>
  <si>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</si>
  <si>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</si>
  <si>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</si>
  <si>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</si>
  <si>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</si>
  <si>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</si>
  <si>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</si>
  <si>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</si>
  <si>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</si>
  <si>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</si>
  <si>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</si>
  <si>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</si>
  <si>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</si>
  <si>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</si>
  <si>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</si>
  <si>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</si>
  <si>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</si>
  <si>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</si>
  <si>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</si>
  <si>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</si>
  <si>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</si>
  <si>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</si>
  <si>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</si>
  <si>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</si>
  <si>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</si>
  <si>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</si>
  <si>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</si>
  <si>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</si>
  <si>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</si>
  <si>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</si>
  <si>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</si>
  <si>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</si>
  <si>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</si>
  <si>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</si>
  <si>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</si>
  <si>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</si>
  <si>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</si>
  <si>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</si>
  <si>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</si>
  <si>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</si>
  <si>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</si>
  <si>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</si>
  <si>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</si>
  <si>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</si>
  <si>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</si>
  <si>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</si>
  <si>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</si>
  <si>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</si>
  <si>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</si>
  <si>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</si>
  <si>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</si>
  <si>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</si>
  <si>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</si>
  <si>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</si>
  <si>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</si>
  <si>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</si>
  <si>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</si>
  <si>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</si>
  <si>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</si>
  <si>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</si>
  <si>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</si>
  <si>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</si>
  <si>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</si>
  <si>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</si>
  <si>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</si>
  <si>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</si>
  <si>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</si>
  <si>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</si>
  <si>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</si>
  <si>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</si>
  <si>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</si>
  <si>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</si>
  <si>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</si>
  <si>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</si>
  <si>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</si>
  <si>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</si>
  <si>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</si>
  <si>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</si>
  <si>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</si>
  <si>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</si>
  <si>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</si>
  <si>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</si>
  <si>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</si>
  <si>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</si>
  <si>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</si>
  <si>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</si>
  <si>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</si>
  <si>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</si>
  <si>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</si>
  <si>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</si>
  <si>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</si>
  <si>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</si>
  <si>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</si>
  <si>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</si>
  <si>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</si>
  <si>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</si>
  <si>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</si>
  <si>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</si>
  <si>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</si>
  <si>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</si>
  <si>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</si>
  <si>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</si>
  <si>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</si>
  <si>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</si>
  <si>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</si>
  <si>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</si>
  <si>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</si>
  <si>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</si>
  <si>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</si>
  <si>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</si>
  <si>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</si>
  <si>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</si>
  <si>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</si>
  <si>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</si>
  <si>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</si>
  <si>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</si>
  <si>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</si>
  <si>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</si>
  <si>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</si>
  <si>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</si>
  <si>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</si>
  <si>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</si>
  <si>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</si>
  <si>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</si>
  <si>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</si>
  <si>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</si>
  <si>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</si>
  <si>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</si>
  <si>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</si>
  <si>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</si>
  <si>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</si>
  <si>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</si>
  <si>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</si>
  <si>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</si>
  <si>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</si>
  <si>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</si>
  <si>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</si>
  <si>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</si>
  <si>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</si>
  <si>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</si>
  <si>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</si>
  <si>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</si>
  <si>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</si>
  <si>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</si>
  <si>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</si>
  <si>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</si>
  <si>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</si>
  <si>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</si>
  <si>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</si>
  <si>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</si>
  <si>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</si>
  <si>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</si>
  <si>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</si>
  <si>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</si>
  <si>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</si>
  <si>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</si>
  <si>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</si>
  <si>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</si>
  <si>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</si>
  <si>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</si>
  <si>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</si>
  <si>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</si>
  <si>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</si>
  <si>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</si>
  <si>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</si>
  <si>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</si>
  <si>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</si>
  <si>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</si>
  <si>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</si>
  <si>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</si>
  <si>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</si>
  <si>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</si>
  <si>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</si>
  <si>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</si>
  <si>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</si>
  <si>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</si>
  <si>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</si>
  <si>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</si>
  <si>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</si>
  <si>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</si>
  <si>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</si>
  <si>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</si>
  <si>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</si>
  <si>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</si>
  <si>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</si>
  <si>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</si>
  <si>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</si>
  <si>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</si>
  <si>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</si>
  <si>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</si>
  <si>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</si>
  <si>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</si>
  <si>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</si>
  <si>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</si>
  <si>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</si>
  <si>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</si>
  <si>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</si>
  <si>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</si>
  <si>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</si>
  <si>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</si>
  <si>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</si>
  <si>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</si>
  <si>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</si>
  <si>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</si>
  <si>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</si>
  <si>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</si>
  <si>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</si>
  <si>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</si>
  <si>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</si>
  <si>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</si>
  <si>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</si>
  <si>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</si>
  <si>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</si>
  <si>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</si>
  <si>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</si>
  <si>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</si>
  <si>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</si>
  <si>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</si>
  <si>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</si>
  <si>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</si>
  <si>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</si>
  <si>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</si>
  <si>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</si>
  <si>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</si>
  <si>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</si>
  <si>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</si>
  <si>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</si>
  <si>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</si>
  <si>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</si>
  <si>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</si>
  <si>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</si>
  <si>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</si>
  <si>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</si>
  <si>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</si>
  <si>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</si>
  <si>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</si>
  <si>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</si>
  <si>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</si>
  <si>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</si>
  <si>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</si>
  <si>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</si>
  <si>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</si>
  <si>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</si>
  <si>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</si>
  <si>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</si>
  <si>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</si>
  <si>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</si>
  <si>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</si>
  <si>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</si>
  <si>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</si>
  <si>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</si>
  <si>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</si>
  <si>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</si>
  <si>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</si>
  <si>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</si>
  <si>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</si>
  <si>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</si>
  <si>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</si>
  <si>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</si>
  <si>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</si>
  <si>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</si>
  <si>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</si>
  <si>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</si>
  <si>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</si>
  <si>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</si>
  <si>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</si>
  <si>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</si>
  <si>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</si>
  <si>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</si>
  <si>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</si>
  <si>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</si>
  <si>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</si>
  <si>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</si>
  <si>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</si>
  <si>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</si>
  <si>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</si>
  <si>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</si>
  <si>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</si>
  <si>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</si>
  <si>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</si>
  <si>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</si>
  <si>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</si>
  <si>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</si>
  <si>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</si>
  <si>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</si>
  <si>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</si>
  <si>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</si>
  <si>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</si>
  <si>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</si>
  <si>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</si>
  <si>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</si>
  <si>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</si>
  <si>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</si>
  <si>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</si>
  <si>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</si>
  <si>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</si>
  <si>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</si>
  <si>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</si>
  <si>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</si>
  <si>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</si>
  <si>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</si>
  <si>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</si>
  <si>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</si>
  <si>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</si>
  <si>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</si>
  <si>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</si>
  <si>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</si>
  <si>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</si>
  <si>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</si>
  <si>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</si>
  <si>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</si>
  <si>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</si>
  <si>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</si>
  <si>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</si>
  <si>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</si>
  <si>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</si>
  <si>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</si>
  <si>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</si>
  <si>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</si>
  <si>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</si>
  <si>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</si>
  <si>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</si>
  <si>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</si>
  <si>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</si>
  <si>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</si>
  <si>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</si>
  <si>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</si>
  <si>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</si>
  <si>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</si>
  <si>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</si>
  <si>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</si>
  <si>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</si>
  <si>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</si>
  <si>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</si>
  <si>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</si>
  <si>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</si>
  <si>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</si>
  <si>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</si>
  <si>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</si>
  <si>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</si>
  <si>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</si>
  <si>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</si>
  <si>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</si>
  <si>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</si>
  <si>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</si>
  <si>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</si>
  <si>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</si>
  <si>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</si>
  <si>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</si>
  <si>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</si>
  <si>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</si>
  <si>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</si>
  <si>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</si>
  <si>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</si>
  <si>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</si>
  <si>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</si>
  <si>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</si>
  <si>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</si>
  <si>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</si>
  <si>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</si>
  <si>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</si>
  <si>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</si>
  <si>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</si>
  <si>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</si>
  <si>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</si>
  <si>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</si>
  <si>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</si>
  <si>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</si>
  <si>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</si>
  <si>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</si>
  <si>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</si>
  <si>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</si>
  <si>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</si>
  <si>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</si>
  <si>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</si>
  <si>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</si>
  <si>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</si>
  <si>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</si>
  <si>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</si>
  <si>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</si>
  <si>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</si>
  <si>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</si>
  <si>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</si>
  <si>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</si>
  <si>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</si>
  <si>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</si>
  <si>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</si>
  <si>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</si>
  <si>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</si>
  <si>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</si>
  <si>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</si>
  <si>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</si>
  <si>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</si>
  <si>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</si>
  <si>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</si>
  <si>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</si>
  <si>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</si>
  <si>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</si>
  <si>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</si>
  <si>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</si>
  <si>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</si>
  <si>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</si>
  <si>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</si>
  <si>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</si>
  <si>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</si>
  <si>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</si>
  <si>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</si>
  <si>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</si>
  <si>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</si>
  <si>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</si>
  <si>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</si>
  <si>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</si>
  <si>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</si>
  <si>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</si>
  <si>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</si>
  <si>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</si>
  <si>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</si>
  <si>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</si>
  <si>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</si>
  <si>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</si>
  <si>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</si>
  <si>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</si>
  <si>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</si>
  <si>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</si>
  <si>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</si>
  <si>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</si>
  <si>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</si>
  <si>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</si>
  <si>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</si>
  <si>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</si>
  <si>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</si>
  <si>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</si>
  <si>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</si>
  <si>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</si>
  <si>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</si>
  <si>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</si>
  <si>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</si>
  <si>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</si>
  <si>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</si>
  <si>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</si>
  <si>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</si>
  <si>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</si>
  <si>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</si>
  <si>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</si>
  <si>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</si>
  <si>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</si>
  <si>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</si>
  <si>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</si>
  <si>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</si>
  <si>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</si>
  <si>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</si>
  <si>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</si>
  <si>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</si>
  <si>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</si>
  <si>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</si>
  <si>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</si>
  <si>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</si>
  <si>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</si>
  <si>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</si>
  <si>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</si>
  <si>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</si>
  <si>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</si>
  <si>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</si>
  <si>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</si>
  <si>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</si>
  <si>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</si>
  <si>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</si>
  <si>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</si>
  <si>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</si>
  <si>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</si>
  <si>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</si>
  <si>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</si>
  <si>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</si>
  <si>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</si>
  <si>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</si>
  <si>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</si>
  <si>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</si>
  <si>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</si>
  <si>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</si>
  <si>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</si>
  <si>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</si>
  <si>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</si>
  <si>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</si>
  <si>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</si>
  <si>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</si>
  <si>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</si>
  <si>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</si>
  <si>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</si>
  <si>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</si>
  <si>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</si>
  <si>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</si>
  <si>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</si>
  <si>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</si>
  <si>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</si>
  <si>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</si>
  <si>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</si>
  <si>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</si>
  <si>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</si>
  <si>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</si>
  <si>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</si>
  <si>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</si>
  <si>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</si>
  <si>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</si>
  <si>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</si>
  <si>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</si>
  <si>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</si>
  <si>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</si>
  <si>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</si>
  <si>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</si>
  <si>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</si>
  <si>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</si>
  <si>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</si>
  <si>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</si>
  <si>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</si>
  <si>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</si>
  <si>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</si>
  <si>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</si>
  <si>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</si>
  <si>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</si>
  <si>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</si>
  <si>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</si>
  <si>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</si>
  <si>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</si>
  <si>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</si>
  <si>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</si>
  <si>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</si>
  <si>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</si>
  <si>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</si>
  <si>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</si>
  <si>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</si>
  <si>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</si>
  <si>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</si>
  <si>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</si>
  <si>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</si>
  <si>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</si>
  <si>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</si>
  <si>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</si>
  <si>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</si>
  <si>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</si>
  <si>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</si>
  <si>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</si>
  <si>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</si>
  <si>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</si>
  <si>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</si>
  <si>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</si>
  <si>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</si>
  <si>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</si>
  <si>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</si>
  <si>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</si>
  <si>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</si>
  <si>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</si>
  <si>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</si>
  <si>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</si>
  <si>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</si>
  <si>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</si>
  <si>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</si>
  <si>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</si>
  <si>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</si>
  <si>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</si>
  <si>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</si>
  <si>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</si>
  <si>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</si>
  <si>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</si>
  <si>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</si>
  <si>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</si>
  <si>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</si>
  <si>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</si>
  <si>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</si>
  <si>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</si>
  <si>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</si>
  <si>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</si>
  <si>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</si>
  <si>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</si>
  <si>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</si>
  <si>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</si>
  <si>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</si>
  <si>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</si>
  <si>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</si>
  <si>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</si>
  <si>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</si>
  <si>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</si>
  <si>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</si>
  <si>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</si>
  <si>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</si>
  <si>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</si>
  <si>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</si>
  <si>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</si>
  <si>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</si>
  <si>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</si>
  <si>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</si>
  <si>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</si>
  <si>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</si>
  <si>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</si>
  <si>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</si>
  <si>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</si>
  <si>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</si>
  <si>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</si>
  <si>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</si>
  <si>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</si>
  <si>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</si>
  <si>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</si>
  <si>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</si>
  <si>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</si>
  <si>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</si>
  <si>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</si>
  <si>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</si>
  <si>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</si>
  <si>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</si>
  <si>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</si>
  <si>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</si>
  <si>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</si>
  <si>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</si>
  <si>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</si>
  <si>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</si>
  <si>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</si>
  <si>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</si>
  <si>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</si>
  <si>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</si>
  <si>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</si>
  <si>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</si>
  <si>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</si>
  <si>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</si>
  <si>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</si>
  <si>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</si>
  <si>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</si>
  <si>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</si>
  <si>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</si>
  <si>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</si>
  <si>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</si>
  <si>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</si>
  <si>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</si>
  <si>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</si>
  <si>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</si>
  <si>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</si>
  <si>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</si>
  <si>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</si>
  <si>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</si>
  <si>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</si>
  <si>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</si>
  <si>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</si>
  <si>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</si>
  <si>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</si>
  <si>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</si>
  <si>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</si>
  <si>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</si>
  <si>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</si>
  <si>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</si>
  <si>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</si>
  <si>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</si>
  <si>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</si>
  <si>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</si>
  <si>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</si>
  <si>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</si>
  <si>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</si>
  <si>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</si>
  <si>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</si>
  <si>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</si>
  <si>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</si>
  <si>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</si>
  <si>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</si>
  <si>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</si>
  <si>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</si>
  <si>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</si>
  <si>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</si>
  <si>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</si>
  <si>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</si>
  <si>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</si>
  <si>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</si>
  <si>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</si>
  <si>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</si>
  <si>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</si>
  <si>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</si>
  <si>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</si>
  <si>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</si>
  <si>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</si>
  <si>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</si>
  <si>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</si>
  <si>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</si>
  <si>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</si>
  <si>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</si>
  <si>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</si>
  <si>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</si>
  <si>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</si>
  <si>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</si>
  <si>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</si>
  <si>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</si>
  <si>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</si>
  <si>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</si>
  <si>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</si>
  <si>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</si>
  <si>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</si>
  <si>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</si>
  <si>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</si>
  <si>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</si>
  <si>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</si>
  <si>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</si>
  <si>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</si>
  <si>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</si>
  <si>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</si>
  <si>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</si>
  <si>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</si>
  <si>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</si>
  <si>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</si>
  <si>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</si>
  <si>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</si>
  <si>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</si>
  <si>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</si>
  <si>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</si>
  <si>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</si>
  <si>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</si>
  <si>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</si>
  <si>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</si>
  <si>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</si>
  <si>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</si>
  <si>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</si>
  <si>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</si>
  <si>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</si>
  <si>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</si>
  <si>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</si>
  <si>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</si>
  <si>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</si>
  <si>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</si>
  <si>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</si>
  <si>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</si>
  <si>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</si>
  <si>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</si>
  <si>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</si>
  <si>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</si>
  <si>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</si>
  <si>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</si>
  <si>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</si>
  <si>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</si>
  <si>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</si>
  <si>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</si>
  <si>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</si>
  <si>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</si>
  <si>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</si>
  <si>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</si>
  <si>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</si>
  <si>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</si>
  <si>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</si>
  <si>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</si>
  <si>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</si>
  <si>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</si>
  <si>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</si>
  <si>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</si>
  <si>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</si>
  <si>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</si>
  <si>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</si>
  <si>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</si>
  <si>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</si>
  <si>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</si>
  <si>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</si>
  <si>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</si>
  <si>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</si>
  <si>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</si>
  <si>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</si>
  <si>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</si>
  <si>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</si>
  <si>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</si>
  <si>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</si>
  <si>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</si>
  <si>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</si>
  <si>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</si>
  <si>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</si>
  <si>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</si>
  <si>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</si>
  <si>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</si>
  <si>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</si>
  <si>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</si>
  <si>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</si>
  <si>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</si>
  <si>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</si>
  <si>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</si>
  <si>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</si>
  <si>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</si>
  <si>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</si>
  <si>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</si>
  <si>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</si>
  <si>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</si>
  <si>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</si>
  <si>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</si>
  <si>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</si>
  <si>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</si>
  <si>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</si>
  <si>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</si>
  <si>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</si>
  <si>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</si>
  <si>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</si>
  <si>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</si>
  <si>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</si>
  <si>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</si>
  <si>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</si>
  <si>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</si>
  <si>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</si>
  <si>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</si>
  <si>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</si>
  <si>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</si>
  <si>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</si>
  <si>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</si>
  <si>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</si>
  <si>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</si>
  <si>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</si>
  <si>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</si>
  <si>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</si>
  <si>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</si>
  <si>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</si>
  <si>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</si>
  <si>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</si>
  <si>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</si>
  <si>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</si>
  <si>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</si>
  <si>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</si>
  <si>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</si>
  <si>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</si>
  <si>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</si>
  <si>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</si>
  <si>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</si>
  <si>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</si>
  <si>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</si>
  <si>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</si>
  <si>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</si>
  <si>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</si>
  <si>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</si>
  <si>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</si>
  <si>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</si>
  <si>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</si>
  <si>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</si>
  <si>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</si>
  <si>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</si>
  <si>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</si>
  <si>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</si>
  <si>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</si>
  <si>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</si>
  <si>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</si>
  <si>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</si>
  <si>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</si>
  <si>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</si>
  <si>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</si>
  <si>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</si>
  <si>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</si>
  <si>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</si>
  <si>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</si>
  <si>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</si>
  <si>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</si>
  <si>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</si>
  <si>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</si>
  <si>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</si>
  <si>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</si>
  <si>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</si>
  <si>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</si>
  <si>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</si>
  <si>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</si>
  <si>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</si>
  <si>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</si>
  <si>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</si>
  <si>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</si>
  <si>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</si>
  <si>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</si>
  <si>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</si>
  <si>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</si>
  <si>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</si>
  <si>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</si>
  <si>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</si>
  <si>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</si>
  <si>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</si>
  <si>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</si>
  <si>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</si>
  <si>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</si>
  <si>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</si>
  <si>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</si>
  <si>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</si>
  <si>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</si>
  <si>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</si>
  <si>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</si>
  <si>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</si>
  <si>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</si>
  <si>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</si>
  <si>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</si>
  <si>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</si>
  <si>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</si>
  <si>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</si>
  <si>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</si>
  <si>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</si>
  <si>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</si>
  <si>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</si>
  <si>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</si>
  <si>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</si>
  <si>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</si>
  <si>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</si>
  <si>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</si>
  <si>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</si>
  <si>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</si>
  <si>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</si>
  <si>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</si>
  <si>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</si>
  <si>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</si>
  <si>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</si>
  <si>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</si>
  <si>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</si>
  <si>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</si>
  <si>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</si>
  <si>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</si>
  <si>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</si>
  <si>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</si>
  <si>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</si>
  <si>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</si>
  <si>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</si>
  <si>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</si>
  <si>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</si>
  <si>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</si>
  <si>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</si>
  <si>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</si>
  <si>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</si>
  <si>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</si>
  <si>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</si>
  <si>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</si>
  <si>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</si>
  <si>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</si>
  <si>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</si>
  <si>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</si>
  <si>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</si>
  <si>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</si>
  <si>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</si>
  <si>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</si>
  <si>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</si>
  <si>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</si>
  <si>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</si>
  <si>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</si>
  <si>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</si>
  <si>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</si>
  <si>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</si>
  <si>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</si>
  <si>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</si>
  <si>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</si>
  <si>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</si>
  <si>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</si>
  <si>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</si>
  <si>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</si>
  <si>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</si>
  <si>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</si>
  <si>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</si>
  <si>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</si>
  <si>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</si>
  <si>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</si>
  <si>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</si>
  <si>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</si>
  <si>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</si>
  <si>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</si>
  <si>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</si>
  <si>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</si>
  <si>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</si>
  <si>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</si>
  <si>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</si>
  <si>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</si>
  <si>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</si>
  <si>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</si>
  <si>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</si>
  <si>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</si>
  <si>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</si>
  <si>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</si>
  <si>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</si>
  <si>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</si>
  <si>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</si>
  <si>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</si>
  <si>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</si>
  <si>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</si>
  <si>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</si>
  <si>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</si>
  <si>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</si>
  <si>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</si>
  <si>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</si>
  <si>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</si>
  <si>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</si>
  <si>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</si>
  <si>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</si>
  <si>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</si>
  <si>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</si>
  <si>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</si>
  <si>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</si>
  <si>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</si>
  <si>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</si>
  <si>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</si>
  <si>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</si>
  <si>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</si>
  <si>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</si>
  <si>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</si>
  <si>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</si>
  <si>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</si>
  <si>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</si>
  <si>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</si>
  <si>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</si>
  <si>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</si>
  <si>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</si>
  <si>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</si>
  <si>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</si>
  <si>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</si>
  <si>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</si>
  <si>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</si>
  <si>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</si>
  <si>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</si>
  <si>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</si>
  <si>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</si>
  <si>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</si>
  <si>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</si>
  <si>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</si>
  <si>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</si>
  <si>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</si>
  <si>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</si>
  <si>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</si>
  <si>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</si>
  <si>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</si>
  <si>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</si>
  <si>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</si>
  <si>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</si>
  <si>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</si>
  <si>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</si>
  <si>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</si>
  <si>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</si>
  <si>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</si>
  <si>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</si>
  <si>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</si>
  <si>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</si>
  <si>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</si>
  <si>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</si>
  <si>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</si>
  <si>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</si>
  <si>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</si>
  <si>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</si>
  <si>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</si>
  <si>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</si>
  <si>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</si>
  <si>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</si>
  <si>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</si>
  <si>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</si>
  <si>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</si>
  <si>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</si>
  <si>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</si>
  <si>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</si>
  <si>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</si>
  <si>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</si>
  <si>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</si>
  <si>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</si>
  <si>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</si>
  <si>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</si>
  <si>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</si>
  <si>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</si>
  <si>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</si>
  <si>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</si>
  <si>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</si>
  <si>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</si>
  <si>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</si>
  <si>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</si>
  <si>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</si>
  <si>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</si>
  <si>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</si>
  <si>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</si>
  <si>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</si>
  <si>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</si>
  <si>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</si>
  <si>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</si>
  <si>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</si>
  <si>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</si>
  <si>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</si>
  <si>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</si>
  <si>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</si>
  <si>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</si>
  <si>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</si>
  <si>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</si>
  <si>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</si>
  <si>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</si>
  <si>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</si>
  <si>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</si>
  <si>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</si>
  <si>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</si>
  <si>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</si>
  <si>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</si>
  <si>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</si>
  <si>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</si>
  <si>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</si>
  <si>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</si>
  <si>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</si>
  <si>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</si>
  <si>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</si>
  <si>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</si>
  <si>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</si>
  <si>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</si>
  <si>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</si>
  <si>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</si>
  <si>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</si>
  <si>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</si>
  <si>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</si>
  <si>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</si>
  <si>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</si>
  <si>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</si>
  <si>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</si>
  <si>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</si>
  <si>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</si>
  <si>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</si>
  <si>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</si>
  <si>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</si>
  <si>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</si>
  <si>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</si>
  <si>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</si>
  <si>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</si>
  <si>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</si>
  <si>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</si>
  <si>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</si>
  <si>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</si>
  <si>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</si>
  <si>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</si>
  <si>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</si>
  <si>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</si>
  <si>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</si>
  <si>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</si>
  <si>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</si>
  <si>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</si>
  <si>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</si>
  <si>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</si>
  <si>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</si>
  <si>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</si>
  <si>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</si>
  <si>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</si>
  <si>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</si>
  <si>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</si>
  <si>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</si>
  <si>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</si>
  <si>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</si>
  <si>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</si>
  <si>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</si>
  <si>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</si>
  <si>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</si>
  <si>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</si>
  <si>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</si>
  <si>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</si>
  <si>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</si>
  <si>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</si>
  <si>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</si>
  <si>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</si>
  <si>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</si>
  <si>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</si>
  <si>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</si>
  <si>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</si>
  <si>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</si>
  <si>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</si>
  <si>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</si>
  <si>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</si>
  <si>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</si>
  <si>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</si>
  <si>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</si>
  <si>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</si>
  <si>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</si>
  <si>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</si>
  <si>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</si>
  <si>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</si>
  <si>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</si>
  <si>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</si>
  <si>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</si>
  <si>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</si>
  <si>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</si>
  <si>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</si>
  <si>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</si>
  <si>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</si>
  <si>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</si>
  <si>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</si>
  <si>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</si>
  <si>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</si>
  <si>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</si>
  <si>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</si>
  <si>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</si>
  <si>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</si>
  <si>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</si>
  <si>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</si>
  <si>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</si>
  <si>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</si>
  <si>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</si>
  <si>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</si>
  <si>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</si>
  <si>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</si>
  <si>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</si>
  <si>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</si>
  <si>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</si>
  <si>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</si>
  <si>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</si>
  <si>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</si>
  <si>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</si>
  <si>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</si>
  <si>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</si>
  <si>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</si>
  <si>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</si>
  <si>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</si>
  <si>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</si>
  <si>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</si>
  <si>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</si>
  <si>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</si>
  <si>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</si>
  <si>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</si>
  <si>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</si>
  <si>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</si>
  <si>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</si>
  <si>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</si>
  <si>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</si>
  <si>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</si>
  <si>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</si>
  <si>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</si>
  <si>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</si>
  <si>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</si>
  <si>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</si>
  <si>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</si>
  <si>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</si>
  <si>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</si>
  <si>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</si>
  <si>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</si>
  <si>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</si>
  <si>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</si>
  <si>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</si>
  <si>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</si>
  <si>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</si>
  <si>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</si>
  <si>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</si>
  <si>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</si>
  <si>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</si>
  <si>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</si>
  <si>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</si>
  <si>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</si>
  <si>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</si>
  <si>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</si>
  <si>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</si>
  <si>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</si>
  <si>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</si>
  <si>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</si>
  <si>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</si>
  <si>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</si>
  <si>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</si>
  <si>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</si>
  <si>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</si>
  <si>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</si>
  <si>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</si>
  <si>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</si>
  <si>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</si>
  <si>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</si>
  <si>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</si>
  <si>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</si>
  <si>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</si>
  <si>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</si>
  <si>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</si>
  <si>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</si>
  <si>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</si>
  <si>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</si>
  <si>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</si>
  <si>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</si>
  <si>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</si>
  <si>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</si>
  <si>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</si>
  <si>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</si>
  <si>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</si>
  <si>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</si>
  <si>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</si>
  <si>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</si>
  <si>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</si>
  <si>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</si>
  <si>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</si>
  <si>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</si>
  <si>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</si>
  <si>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</si>
  <si>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</si>
  <si>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</si>
  <si>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</si>
  <si>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</si>
  <si>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</si>
  <si>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</si>
  <si>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</si>
  <si>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</si>
  <si>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</si>
  <si>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</si>
  <si>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</si>
  <si>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</si>
  <si>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</si>
  <si>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</si>
  <si>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</si>
  <si>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</si>
  <si>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</si>
  <si>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</si>
  <si>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</si>
  <si>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</si>
  <si>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</si>
  <si>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</si>
  <si>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</si>
  <si>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</si>
  <si>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</si>
  <si>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</si>
  <si>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</si>
  <si>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</si>
  <si>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</si>
  <si>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</si>
  <si>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</si>
  <si>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</si>
  <si>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</si>
  <si>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</si>
  <si>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</si>
  <si>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</si>
  <si>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</si>
  <si>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</si>
  <si>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</si>
  <si>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</si>
  <si>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</si>
  <si>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</si>
  <si>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</si>
  <si>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</si>
  <si>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</si>
  <si>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</si>
  <si>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</si>
  <si>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</si>
  <si>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</si>
  <si>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</si>
  <si>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</si>
  <si>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</si>
  <si>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</si>
  <si>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</si>
  <si>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</si>
  <si>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</si>
  <si>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</si>
  <si>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</si>
  <si>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</si>
  <si>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</si>
  <si>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</si>
  <si>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</si>
  <si>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</si>
  <si>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</si>
  <si>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</si>
  <si>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</si>
  <si>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</si>
  <si>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</si>
  <si>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</si>
  <si>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</si>
  <si>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</si>
  <si>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</si>
  <si>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</si>
  <si>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</si>
  <si>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</si>
  <si>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</si>
  <si>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</si>
  <si>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</si>
  <si>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</si>
  <si>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</si>
  <si>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</si>
  <si>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</si>
  <si>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</si>
  <si>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</si>
  <si>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</si>
  <si>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</si>
  <si>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</si>
  <si>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</si>
  <si>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</si>
  <si>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</si>
  <si>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</si>
  <si>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</si>
  <si>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</si>
  <si>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</si>
  <si>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</si>
  <si>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</si>
  <si>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</si>
  <si>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</si>
  <si>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</si>
  <si>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</si>
  <si>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</si>
  <si>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</si>
  <si>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</si>
  <si>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</si>
  <si>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</si>
  <si>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</si>
  <si>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</si>
  <si>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</si>
  <si>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</si>
  <si>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</si>
  <si>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</si>
  <si>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</si>
  <si>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</si>
  <si>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</si>
  <si>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</si>
  <si>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</si>
  <si>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</si>
  <si>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</si>
  <si>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</si>
  <si>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</si>
  <si>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</si>
  <si>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</si>
  <si>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</si>
  <si>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</si>
  <si>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</si>
  <si>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</si>
  <si>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</si>
  <si>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</si>
  <si>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</si>
  <si>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</si>
  <si>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</si>
  <si>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</si>
  <si>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</si>
  <si>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</si>
  <si>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</si>
  <si>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</si>
  <si>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</si>
  <si>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</si>
  <si>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</si>
  <si>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</si>
  <si>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</si>
  <si>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</si>
  <si>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</si>
  <si>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</si>
  <si>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</si>
  <si>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</si>
  <si>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</si>
  <si>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</si>
  <si>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</si>
  <si>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</si>
  <si>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</si>
  <si>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</si>
  <si>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</si>
  <si>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</si>
  <si>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</si>
  <si>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</si>
  <si>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</si>
  <si>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</si>
  <si>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</si>
  <si>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</si>
  <si>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</si>
  <si>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</si>
  <si>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</si>
  <si>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</si>
  <si>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</si>
  <si>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</si>
  <si>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</si>
  <si>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</si>
  <si>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</si>
  <si>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</si>
  <si>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</si>
  <si>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</si>
  <si>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</si>
  <si>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</si>
  <si>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</si>
  <si>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</si>
  <si>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</si>
  <si>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</si>
  <si>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</si>
  <si>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</si>
  <si>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</si>
  <si>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</si>
  <si>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</si>
  <si>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</si>
  <si>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</si>
  <si>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</si>
  <si>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</si>
  <si>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</si>
  <si>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</si>
  <si>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</si>
  <si>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</si>
  <si>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</si>
  <si>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</si>
  <si>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</si>
  <si>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</si>
  <si>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</si>
  <si>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</si>
  <si>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</si>
  <si>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</si>
  <si>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</si>
  <si>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</si>
  <si>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</si>
  <si>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</si>
  <si>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</si>
  <si>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</si>
  <si>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</si>
  <si>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</si>
  <si>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</si>
  <si>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</si>
  <si>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</si>
  <si>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</si>
  <si>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</si>
  <si>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</si>
  <si>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</si>
  <si>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</si>
  <si>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</si>
  <si>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</si>
  <si>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</si>
  <si>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</si>
  <si>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</si>
  <si>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</si>
  <si>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</si>
  <si>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</si>
  <si>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</si>
  <si>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</si>
  <si>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</si>
  <si>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</si>
  <si>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</si>
  <si>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</si>
  <si>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</si>
  <si>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</si>
  <si>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</si>
  <si>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</si>
  <si>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</si>
  <si>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</si>
  <si>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</si>
  <si>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</si>
  <si>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</si>
  <si>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</si>
  <si>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</si>
  <si>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</si>
  <si>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</si>
  <si>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</si>
  <si>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</si>
  <si>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</si>
  <si>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</si>
  <si>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</si>
  <si>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</si>
  <si>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</si>
  <si>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</si>
  <si>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</si>
  <si>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</si>
  <si>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</si>
  <si>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</si>
  <si>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</si>
  <si>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</si>
  <si>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</si>
  <si>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</si>
  <si>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</si>
  <si>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</si>
  <si>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</si>
  <si>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</si>
  <si>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</si>
  <si>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</si>
  <si>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</si>
  <si>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</si>
  <si>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</si>
  <si>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</si>
  <si>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</si>
  <si>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</si>
  <si>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</si>
  <si>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</si>
  <si>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</si>
  <si>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</si>
  <si>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</si>
  <si>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</si>
  <si>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</si>
  <si>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</si>
  <si>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</si>
  <si>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</si>
  <si>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</si>
  <si>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</si>
  <si>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</si>
  <si>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</si>
  <si>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</si>
  <si>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</si>
  <si>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</si>
  <si>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</si>
  <si>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</si>
  <si>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</si>
  <si>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</si>
  <si>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</si>
  <si>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</si>
  <si>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</si>
  <si>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</si>
  <si>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</si>
  <si>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</si>
  <si>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</si>
  <si>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</si>
  <si>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</si>
  <si>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</si>
  <si>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</si>
  <si>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</si>
  <si>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</si>
  <si>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</si>
  <si>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</si>
  <si>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</si>
  <si>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</si>
  <si>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</si>
  <si>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</si>
  <si>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</si>
  <si>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</si>
  <si>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</si>
  <si>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</si>
  <si>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</si>
  <si>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</si>
  <si>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</si>
  <si>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</si>
  <si>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</si>
  <si>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</si>
  <si>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</si>
  <si>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</si>
  <si>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</si>
  <si>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</si>
  <si>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</si>
  <si>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</si>
  <si>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</si>
  <si>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</si>
  <si>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</si>
  <si>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</si>
  <si>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</si>
  <si>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</si>
  <si>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</si>
  <si>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</si>
  <si>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</si>
  <si>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</si>
  <si>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</si>
  <si>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</si>
  <si>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</si>
  <si>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</si>
  <si>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</si>
  <si>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</si>
  <si>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</si>
  <si>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</si>
  <si>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</si>
  <si>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</si>
  <si>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</si>
  <si>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</si>
  <si>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</si>
  <si>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</si>
  <si>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</si>
  <si>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</si>
  <si>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</si>
  <si>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</si>
  <si>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</si>
  <si>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</si>
  <si>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</si>
  <si>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</si>
  <si>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</si>
  <si>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</si>
  <si>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</si>
  <si>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</si>
  <si>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</si>
  <si>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</si>
  <si>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</si>
  <si>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</si>
  <si>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</si>
  <si>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</si>
  <si>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</si>
  <si>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</si>
  <si>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</si>
  <si>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</si>
  <si>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</si>
  <si>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</si>
  <si>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</si>
  <si>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</si>
  <si>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</si>
  <si>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</si>
  <si>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</si>
  <si>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</si>
  <si>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</si>
  <si>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</si>
  <si>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</si>
  <si>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</si>
  <si>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</si>
  <si>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</si>
  <si>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</si>
  <si>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</si>
  <si>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</si>
  <si>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</si>
  <si>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</si>
  <si>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</si>
  <si>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</si>
  <si>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</si>
  <si>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</si>
  <si>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</si>
  <si>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</si>
  <si>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</si>
  <si>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</si>
  <si>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</si>
  <si>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</si>
  <si>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</si>
  <si>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</si>
  <si>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</si>
  <si>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</si>
  <si>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</si>
  <si>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</si>
  <si>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</si>
  <si>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</si>
  <si>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</si>
  <si>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</si>
  <si>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</si>
  <si>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</si>
  <si>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</si>
  <si>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</si>
  <si>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</si>
  <si>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</si>
  <si>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</si>
  <si>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</si>
  <si>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</si>
  <si>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</si>
  <si>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</si>
  <si>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</si>
  <si>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</si>
  <si>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</si>
  <si>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</si>
  <si>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</si>
  <si>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</si>
  <si>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</si>
  <si>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</si>
  <si>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</si>
  <si>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</si>
  <si>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</si>
  <si>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</si>
  <si>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</si>
  <si>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</si>
  <si>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</si>
  <si>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</si>
  <si>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</si>
  <si>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</si>
  <si>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</si>
  <si>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</si>
  <si>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</si>
  <si>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</si>
  <si>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</si>
  <si>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</si>
  <si>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</si>
  <si>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</si>
  <si>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</si>
  <si>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</si>
  <si>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</si>
  <si>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</si>
  <si>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</si>
  <si>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</si>
  <si>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</si>
  <si>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</si>
  <si>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</si>
  <si>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</si>
  <si>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</si>
  <si>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</si>
  <si>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</si>
  <si>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</si>
  <si>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</si>
  <si>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</si>
  <si>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</si>
  <si>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</si>
  <si>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</si>
  <si>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</si>
  <si>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</si>
  <si>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</si>
  <si>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</si>
  <si>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</si>
  <si>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</si>
  <si>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</si>
  <si>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</si>
  <si>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</si>
  <si>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</si>
  <si>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</si>
  <si>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</si>
  <si>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</si>
  <si>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</si>
  <si>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</si>
  <si>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</si>
  <si>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</si>
  <si>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</si>
  <si>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</si>
  <si>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</si>
  <si>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</si>
  <si>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</si>
  <si>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</si>
  <si>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</si>
  <si>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</si>
  <si>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</si>
  <si>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</si>
  <si>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</si>
  <si>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</si>
  <si>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</si>
  <si>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</si>
  <si>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</si>
  <si>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</si>
  <si>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</si>
  <si>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</si>
  <si>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</si>
  <si>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</si>
  <si>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</si>
  <si>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</si>
  <si>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</si>
  <si>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</si>
  <si>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</si>
  <si>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</si>
  <si>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</si>
  <si>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</si>
  <si>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</si>
  <si>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</si>
  <si>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</si>
  <si>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</si>
  <si>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</si>
  <si>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</si>
  <si>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</si>
  <si>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</si>
  <si>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</si>
  <si>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</si>
  <si>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</si>
  <si>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</si>
  <si>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</si>
  <si>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</si>
  <si>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</si>
  <si>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</si>
  <si>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</si>
  <si>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</si>
  <si>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</si>
  <si>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</si>
  <si>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</si>
  <si>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</si>
  <si>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</si>
  <si>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</si>
  <si>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</si>
  <si>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</si>
  <si>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</si>
  <si>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</si>
  <si>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</si>
  <si>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</si>
  <si>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</si>
  <si>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</si>
  <si>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</si>
  <si>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</si>
  <si>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</si>
  <si>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</si>
  <si>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</si>
  <si>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</si>
  <si>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</si>
  <si>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</si>
  <si>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</si>
  <si>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</si>
  <si>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</si>
  <si>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</si>
  <si>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</si>
  <si>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</si>
  <si>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</si>
  <si>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</si>
  <si>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</si>
  <si>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</si>
  <si>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</si>
  <si>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</si>
  <si>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</si>
  <si>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</si>
  <si>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</si>
  <si>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</si>
  <si>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</si>
  <si>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</si>
  <si>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</si>
  <si>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</si>
  <si>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</si>
  <si>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</si>
  <si>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</si>
  <si>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</si>
  <si>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</si>
  <si>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</si>
  <si>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</si>
  <si>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</si>
  <si>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</si>
  <si>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</si>
  <si>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</si>
  <si>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</si>
  <si>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</si>
  <si>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</si>
  <si>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</si>
  <si>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</si>
  <si>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</si>
  <si>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</si>
  <si>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</si>
  <si>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</si>
  <si>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</si>
  <si>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</si>
  <si>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</si>
  <si>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</si>
  <si>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</si>
  <si>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</si>
  <si>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</si>
  <si>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</si>
  <si>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</si>
  <si>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</si>
  <si>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</si>
  <si>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</si>
  <si>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</si>
  <si>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</si>
  <si>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</si>
  <si>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</si>
  <si>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</si>
  <si>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</si>
  <si>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</si>
  <si>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</si>
  <si>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</si>
  <si>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</si>
  <si>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</si>
  <si>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</si>
  <si>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</si>
  <si>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</si>
  <si>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</si>
  <si>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</si>
  <si>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</si>
  <si>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</si>
  <si>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</si>
  <si>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</si>
  <si>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</si>
  <si>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</si>
  <si>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</si>
  <si>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</si>
  <si>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</si>
  <si>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</si>
  <si>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</si>
  <si>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</si>
  <si>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</si>
  <si>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</si>
  <si>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</si>
  <si>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</si>
  <si>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</si>
  <si>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</si>
  <si>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</si>
  <si>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</si>
  <si>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</si>
  <si>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</si>
  <si>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</si>
  <si>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</si>
  <si>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</si>
  <si>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</si>
  <si>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</si>
  <si>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</si>
  <si>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</si>
  <si>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</si>
  <si>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</si>
  <si>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</si>
  <si>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</si>
  <si>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</si>
  <si>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</si>
  <si>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</si>
  <si>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</si>
  <si>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</si>
  <si>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</si>
  <si>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</si>
  <si>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</si>
  <si>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</si>
  <si>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</si>
  <si>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</si>
  <si>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</si>
  <si>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</si>
  <si>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</si>
  <si>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</si>
  <si>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</si>
  <si>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</si>
  <si>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</si>
  <si>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</si>
  <si>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</si>
  <si>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</si>
  <si>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</si>
  <si>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</si>
  <si>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</si>
  <si>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</si>
  <si>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</si>
  <si>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</si>
  <si>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</si>
  <si>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</si>
  <si>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</si>
  <si>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</si>
  <si>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</si>
  <si>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</si>
  <si>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</si>
  <si>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</si>
  <si>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</si>
  <si>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</si>
  <si>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</si>
  <si>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</si>
  <si>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</si>
  <si>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</si>
  <si>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</si>
  <si>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</si>
  <si>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</si>
  <si>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</si>
  <si>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</si>
  <si>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</si>
  <si>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</si>
  <si>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</si>
  <si>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</si>
  <si>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</si>
  <si>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</si>
  <si>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</si>
  <si>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</si>
  <si>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</si>
  <si>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</si>
  <si>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</si>
  <si>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</si>
  <si>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</si>
  <si>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</si>
  <si>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</si>
  <si>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</si>
  <si>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</si>
  <si>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</si>
  <si>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</si>
  <si>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</si>
  <si>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</si>
  <si>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</si>
  <si>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</si>
  <si>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</si>
  <si>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</si>
  <si>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</si>
  <si>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</si>
  <si>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</si>
  <si>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</si>
  <si>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</si>
  <si>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</si>
  <si>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</si>
  <si>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</si>
  <si>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</si>
  <si>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</si>
  <si>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</si>
  <si>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</si>
  <si>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</si>
  <si>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</si>
  <si>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</si>
  <si>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</si>
  <si>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</si>
  <si>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</si>
  <si>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</si>
  <si>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</si>
  <si>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</si>
  <si>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</si>
  <si>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</si>
  <si>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</si>
  <si>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</si>
  <si>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</si>
  <si>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</si>
  <si>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</si>
  <si>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</si>
  <si>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</si>
  <si>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</si>
  <si>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</si>
  <si>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</si>
  <si>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</si>
  <si>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</si>
  <si>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</si>
  <si>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</si>
  <si>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</si>
  <si>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</si>
  <si>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</si>
  <si>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</si>
  <si>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</si>
  <si>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</si>
  <si>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</si>
  <si>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</si>
  <si>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</si>
  <si>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</si>
  <si>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</si>
  <si>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</si>
  <si>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</si>
  <si>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</si>
  <si>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</si>
  <si>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</si>
  <si>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</si>
  <si>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</si>
  <si>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</si>
  <si>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</si>
  <si>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</si>
  <si>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</si>
  <si>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</si>
  <si>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</si>
  <si>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</si>
  <si>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</si>
  <si>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</si>
  <si>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</si>
  <si>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</si>
  <si>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</si>
  <si>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</si>
  <si>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</si>
  <si>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</si>
  <si>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</si>
  <si>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</si>
  <si>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</si>
  <si>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</si>
  <si>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</si>
  <si>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</si>
  <si>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</si>
  <si>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</si>
  <si>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</si>
  <si>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</si>
  <si>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</si>
  <si>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</si>
  <si>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</si>
  <si>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</si>
  <si>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</si>
  <si>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</si>
  <si>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</si>
  <si>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</si>
  <si>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</si>
  <si>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</si>
  <si>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</si>
  <si>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</si>
  <si>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</si>
  <si>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</si>
  <si>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</si>
  <si>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</si>
  <si>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</si>
  <si>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</si>
  <si>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</si>
  <si>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</si>
  <si>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</si>
  <si>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</si>
  <si>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</si>
  <si>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</si>
  <si>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</si>
  <si>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</si>
  <si>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</si>
  <si>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</si>
  <si>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</si>
  <si>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</si>
  <si>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</si>
  <si>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</si>
  <si>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</si>
  <si>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</si>
  <si>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</si>
  <si>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</si>
  <si>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</si>
  <si>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</si>
  <si>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</si>
  <si>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</si>
  <si>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</si>
  <si>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</si>
  <si>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</si>
  <si>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</si>
  <si>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</si>
  <si>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</si>
  <si>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</si>
  <si>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</si>
  <si>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</si>
  <si>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</si>
  <si>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</si>
  <si>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</si>
  <si>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</si>
  <si>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</si>
  <si>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</si>
  <si>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</si>
  <si>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</si>
  <si>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</si>
  <si>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</si>
  <si>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</si>
  <si>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</si>
  <si>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</si>
  <si>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</si>
  <si>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</si>
  <si>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</si>
  <si>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</si>
  <si>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</si>
  <si>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</si>
  <si>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</si>
  <si>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</si>
  <si>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</si>
  <si>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</si>
  <si>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</si>
  <si>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</si>
  <si>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</si>
  <si>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</si>
  <si>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</si>
  <si>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</si>
  <si>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</si>
  <si>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</si>
  <si>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</si>
  <si>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</si>
  <si>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</si>
  <si>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</si>
  <si>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</si>
  <si>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</si>
  <si>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</si>
  <si>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</si>
  <si>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</si>
  <si>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</si>
  <si>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</si>
  <si>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</si>
  <si>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</si>
  <si>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</si>
  <si>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</si>
  <si>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</si>
  <si>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</si>
  <si>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</si>
  <si>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</si>
  <si>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</si>
  <si>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</si>
  <si>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</si>
  <si>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</si>
  <si>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</si>
  <si>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</si>
  <si>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</si>
  <si>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</si>
  <si>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</si>
  <si>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</si>
  <si>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</si>
  <si>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</si>
  <si>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</si>
  <si>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</si>
  <si>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</si>
  <si>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</si>
  <si>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</si>
  <si>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</si>
  <si>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</si>
  <si>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</si>
  <si>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</si>
  <si>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</si>
  <si>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</si>
  <si>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</si>
  <si>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</si>
  <si>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</si>
  <si>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</si>
  <si>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</si>
  <si>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</si>
  <si>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</si>
  <si>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</si>
  <si>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</si>
  <si>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</si>
  <si>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</si>
  <si>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</si>
  <si>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</si>
  <si>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</si>
  <si>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</si>
  <si>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</si>
  <si>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</si>
  <si>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</si>
  <si>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</si>
  <si>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</si>
  <si>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</si>
  <si>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</si>
  <si>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</si>
  <si>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</si>
  <si>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</si>
  <si>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</si>
  <si>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</si>
  <si>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</si>
  <si>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</si>
  <si>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</si>
  <si>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</si>
  <si>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</si>
  <si>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</si>
  <si>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</si>
  <si>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</si>
  <si>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</si>
  <si>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</si>
  <si>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</si>
  <si>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</si>
  <si>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</si>
  <si>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</si>
  <si>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</si>
  <si>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</si>
  <si>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</si>
  <si>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</si>
  <si>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</si>
  <si>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</si>
  <si>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</si>
  <si>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</si>
  <si>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</si>
  <si>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</si>
  <si>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</si>
  <si>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</si>
  <si>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</si>
  <si>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</si>
  <si>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</si>
  <si>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</si>
  <si>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</si>
  <si>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</si>
  <si>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</si>
  <si>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</si>
  <si>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</si>
  <si>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</si>
  <si>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</si>
  <si>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</si>
  <si>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</si>
  <si>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</si>
  <si>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</si>
  <si>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</si>
  <si>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</si>
  <si>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</si>
  <si>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</si>
  <si>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</si>
  <si>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</si>
  <si>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</si>
  <si>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</si>
  <si>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</si>
  <si>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</si>
  <si>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</si>
  <si>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</si>
  <si>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</si>
  <si>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</si>
  <si>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</si>
  <si>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</si>
  <si>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</si>
  <si>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</si>
  <si>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</si>
  <si>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</si>
  <si>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</si>
  <si>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</si>
  <si>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</si>
  <si>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</si>
  <si>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</si>
  <si>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</si>
  <si>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</si>
  <si>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</si>
  <si>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</si>
  <si>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</si>
  <si>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</si>
  <si>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</si>
  <si>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</si>
  <si>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</si>
  <si>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</si>
  <si>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</si>
  <si>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</si>
  <si>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</si>
  <si>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</si>
  <si>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</si>
  <si>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</si>
  <si>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</si>
  <si>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</si>
  <si>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</si>
  <si>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</si>
  <si>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</si>
  <si>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</si>
  <si>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</si>
  <si>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</si>
  <si>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</si>
  <si>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</si>
  <si>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</si>
  <si>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</si>
  <si>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</si>
  <si>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</si>
  <si>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</si>
  <si>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</si>
  <si>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</si>
  <si>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</si>
  <si>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</si>
  <si>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</si>
  <si>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</si>
  <si>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</si>
  <si>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</si>
  <si>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</si>
  <si>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</si>
  <si>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</si>
  <si>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</si>
  <si>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</si>
  <si>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</si>
  <si>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</si>
  <si>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</si>
  <si>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</si>
  <si>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</si>
  <si>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</si>
  <si>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</si>
  <si>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</si>
  <si>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</si>
  <si>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</si>
  <si>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</si>
  <si>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</si>
  <si>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</si>
  <si>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</si>
  <si>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</si>
  <si>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</si>
  <si>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</si>
  <si>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</si>
  <si>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</si>
  <si>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</si>
  <si>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</si>
  <si>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</si>
  <si>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</si>
  <si>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</si>
  <si>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</si>
  <si>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</si>
  <si>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</si>
  <si>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</si>
  <si>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</si>
  <si>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</si>
  <si>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</si>
  <si>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</si>
  <si>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</si>
  <si>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</si>
  <si>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</si>
  <si>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</si>
  <si>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</si>
  <si>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</si>
  <si>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</si>
  <si>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</si>
  <si>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</si>
  <si>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</si>
  <si>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</si>
  <si>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</si>
  <si>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</si>
  <si>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</si>
  <si>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</si>
  <si>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</si>
  <si>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</si>
  <si>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</si>
  <si>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</si>
  <si>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</si>
  <si>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</si>
  <si>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</si>
  <si>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</si>
  <si>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</si>
  <si>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</si>
  <si>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</si>
  <si>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</si>
  <si>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</si>
  <si>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</si>
  <si>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</si>
  <si>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</si>
  <si>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</si>
  <si>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</si>
  <si>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</si>
  <si>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</si>
  <si>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</si>
  <si>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</si>
  <si>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</si>
  <si>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</si>
  <si>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</si>
  <si>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</si>
  <si>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</si>
  <si>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</si>
  <si>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</si>
  <si>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</si>
  <si>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</si>
  <si>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</si>
  <si>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</si>
  <si>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</si>
  <si>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</si>
  <si>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</si>
  <si>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</si>
  <si>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</si>
  <si>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</si>
  <si>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</si>
  <si>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</si>
  <si>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</si>
  <si>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</si>
  <si>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</si>
  <si>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</si>
  <si>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</si>
  <si>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</si>
  <si>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</si>
  <si>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</si>
  <si>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</si>
  <si>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</si>
  <si>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</si>
  <si>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</si>
  <si>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</si>
  <si>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</si>
  <si>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</si>
  <si>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</si>
  <si>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</si>
  <si>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</si>
  <si>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</si>
  <si>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</si>
  <si>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</si>
  <si>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</si>
  <si>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</si>
  <si>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</si>
  <si>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</si>
  <si>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</si>
  <si>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</si>
  <si>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</si>
  <si>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</si>
  <si>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</si>
  <si>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</si>
  <si>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</si>
  <si>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</si>
  <si>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</si>
  <si>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</si>
  <si>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</si>
  <si>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</si>
  <si>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</si>
  <si>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</si>
  <si>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</si>
  <si>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</si>
  <si>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</si>
  <si>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</si>
  <si>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</si>
  <si>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</si>
  <si>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</si>
  <si>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</si>
  <si>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</si>
  <si>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</si>
  <si>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</si>
  <si>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</si>
  <si>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</si>
  <si>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</si>
  <si>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</si>
  <si>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</si>
  <si>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</si>
  <si>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</si>
  <si>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</si>
  <si>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</si>
  <si>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</si>
  <si>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</si>
  <si>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</si>
  <si>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</si>
  <si>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</si>
  <si>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</si>
  <si>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</si>
  <si>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</si>
  <si>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</si>
  <si>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</si>
  <si>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</si>
  <si>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</si>
  <si>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</si>
  <si>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</si>
  <si>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</si>
  <si>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</si>
  <si>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</si>
  <si>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</si>
  <si>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</si>
  <si>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</si>
  <si>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</si>
  <si>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</si>
  <si>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</si>
  <si>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</si>
  <si>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</si>
  <si>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</si>
  <si>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</si>
  <si>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</si>
  <si>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</si>
  <si>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</si>
  <si>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</si>
  <si>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</si>
  <si>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</si>
  <si>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</si>
  <si>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</si>
  <si>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</si>
  <si>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</si>
  <si>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</si>
  <si>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</si>
  <si>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</si>
  <si>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</si>
  <si>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</si>
  <si>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</si>
  <si>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</si>
  <si>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</si>
  <si>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</si>
  <si>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</si>
  <si>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</si>
  <si>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</si>
  <si>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</si>
  <si>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</si>
  <si>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</si>
  <si>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</si>
  <si>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</si>
  <si>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</si>
  <si>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</si>
  <si>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</si>
  <si>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</si>
  <si>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</si>
  <si>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</si>
  <si>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</si>
  <si>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</si>
  <si>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</si>
  <si>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</si>
  <si>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</si>
  <si>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</si>
  <si>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</si>
  <si>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</si>
  <si>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</si>
  <si>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</si>
  <si>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</si>
  <si>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</si>
  <si>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</si>
  <si>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</si>
  <si>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</si>
  <si>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</si>
  <si>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</si>
  <si>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</si>
  <si>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</si>
  <si>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</si>
  <si>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</si>
  <si>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</si>
  <si>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</si>
  <si>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</si>
  <si>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</si>
  <si>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</si>
  <si>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</si>
  <si>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</si>
  <si>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</si>
  <si>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</si>
  <si>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</si>
  <si>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</si>
  <si>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</si>
  <si>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</si>
  <si>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</si>
  <si>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</si>
  <si>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</si>
  <si>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</si>
  <si>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</si>
  <si>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</si>
  <si>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</si>
  <si>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</si>
  <si>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</si>
  <si>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</si>
  <si>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</si>
  <si>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</si>
  <si>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</si>
  <si>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</si>
  <si>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</si>
  <si>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</si>
  <si>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</si>
  <si>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</si>
  <si>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</si>
  <si>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</si>
  <si>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</si>
  <si>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</si>
  <si>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</si>
  <si>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</si>
  <si>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</si>
  <si>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</si>
  <si>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</si>
  <si>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</si>
  <si>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</si>
  <si>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</si>
  <si>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</si>
  <si>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</si>
  <si>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</si>
  <si>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</si>
  <si>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</si>
  <si>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</si>
  <si>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</si>
  <si>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</si>
  <si>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</si>
  <si>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</si>
  <si>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</si>
  <si>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</si>
  <si>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</si>
  <si>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</si>
  <si>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</si>
  <si>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</si>
  <si>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</si>
  <si>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</si>
  <si>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</si>
  <si>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</si>
  <si>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</si>
  <si>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</si>
  <si>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</si>
  <si>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</si>
  <si>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</si>
  <si>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</si>
  <si>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</si>
  <si>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</si>
  <si>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</si>
  <si>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</si>
  <si>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</si>
  <si>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</si>
  <si>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</si>
  <si>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</si>
  <si>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</si>
  <si>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</si>
  <si>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</si>
  <si>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</si>
  <si>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</si>
  <si>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</si>
  <si>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</si>
  <si>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</si>
  <si>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</si>
  <si>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</si>
  <si>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</si>
  <si>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</si>
  <si>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</si>
  <si>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</si>
  <si>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</si>
  <si>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</si>
  <si>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</si>
  <si>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</si>
  <si>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</si>
  <si>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</si>
  <si>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</si>
  <si>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</si>
  <si>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</si>
  <si>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</si>
  <si>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</si>
  <si>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</si>
  <si>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</si>
  <si>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</si>
  <si>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</si>
  <si>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</si>
  <si>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</si>
  <si>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</si>
  <si>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</si>
  <si>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</si>
  <si>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</si>
  <si>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</si>
  <si>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</si>
  <si>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</si>
  <si>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</si>
  <si>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</si>
  <si>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</si>
  <si>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</si>
  <si>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</si>
  <si>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</si>
  <si>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</si>
  <si>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</si>
  <si>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</si>
  <si>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</si>
  <si>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</si>
  <si>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</si>
  <si>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</si>
  <si>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</si>
  <si>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</si>
  <si>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</si>
  <si>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</si>
  <si>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</si>
  <si>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</si>
  <si>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</si>
  <si>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</si>
  <si>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</si>
  <si>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</si>
  <si>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</si>
  <si>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</si>
  <si>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</si>
  <si>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</si>
  <si>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</si>
  <si>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</si>
  <si>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</si>
  <si>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</si>
  <si>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</si>
  <si>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</si>
  <si>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</si>
  <si>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</si>
  <si>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</si>
  <si>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</si>
  <si>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</si>
  <si>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</si>
  <si>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</si>
  <si>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</si>
  <si>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</si>
  <si>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</si>
  <si>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</si>
  <si>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</si>
  <si>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</si>
  <si>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</si>
  <si>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</si>
  <si>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</si>
  <si>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</si>
  <si>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</si>
  <si>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</si>
  <si>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</si>
  <si>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</si>
  <si>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</si>
  <si>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</si>
  <si>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</si>
  <si>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</si>
  <si>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</si>
  <si>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</si>
  <si>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</si>
  <si>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</si>
  <si>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</si>
  <si>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</si>
  <si>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</si>
  <si>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</si>
  <si>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</si>
  <si>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</si>
  <si>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</si>
  <si>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</si>
  <si>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</si>
  <si>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</si>
  <si>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</si>
  <si>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</si>
  <si>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</si>
  <si>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</si>
  <si>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</si>
  <si>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</si>
  <si>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</si>
  <si>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</si>
  <si>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</si>
  <si>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</si>
  <si>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</si>
  <si>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</si>
  <si>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</si>
  <si>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</si>
  <si>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</si>
  <si>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</si>
  <si>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</si>
  <si>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</si>
  <si>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</si>
  <si>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</si>
  <si>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</si>
  <si>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</si>
  <si>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</si>
  <si>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</si>
  <si>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</si>
  <si>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</si>
  <si>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</si>
  <si>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</si>
  <si>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</si>
  <si>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</si>
  <si>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</si>
  <si>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</si>
  <si>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</si>
  <si>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</si>
  <si>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</si>
  <si>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</si>
  <si>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</si>
  <si>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</si>
  <si>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</si>
  <si>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</si>
  <si>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</si>
  <si>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</si>
  <si>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</si>
  <si>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</si>
  <si>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</si>
  <si>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</si>
  <si>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</si>
  <si>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</si>
  <si>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</si>
  <si>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</si>
  <si>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</si>
  <si>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</si>
  <si>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</si>
  <si>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</si>
  <si>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</si>
  <si>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</si>
  <si>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</si>
  <si>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</si>
  <si>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</si>
  <si>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</si>
  <si>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</si>
  <si>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</si>
  <si>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</si>
  <si>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</si>
  <si>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</si>
  <si>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</si>
  <si>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</si>
  <si>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</si>
  <si>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</si>
  <si>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</si>
  <si>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</si>
  <si>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</si>
  <si>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</si>
  <si>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</si>
  <si>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</si>
  <si>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</si>
  <si>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</si>
  <si>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</si>
  <si>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</si>
  <si>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</si>
  <si>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</si>
  <si>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</si>
  <si>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</si>
  <si>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</si>
  <si>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</si>
  <si>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</si>
  <si>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</si>
  <si>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</si>
  <si>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</si>
  <si>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</si>
  <si>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</si>
  <si>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</si>
  <si>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</si>
  <si>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</si>
  <si>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</si>
  <si>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</si>
  <si>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</si>
  <si>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</si>
  <si>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</si>
  <si>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</si>
  <si>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</si>
  <si>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</si>
  <si>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</si>
  <si>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</si>
  <si>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</si>
  <si>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</si>
  <si>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</si>
  <si>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</si>
  <si>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</si>
  <si>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</si>
  <si>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</si>
  <si>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</si>
  <si>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</si>
  <si>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</si>
  <si>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</si>
  <si>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</si>
  <si>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</si>
  <si>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</si>
  <si>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</si>
  <si>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</si>
  <si>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</si>
  <si>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</si>
  <si>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</si>
  <si>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</si>
  <si>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</si>
  <si>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</si>
  <si>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</si>
  <si>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</si>
  <si>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</si>
  <si>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</si>
  <si>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</si>
  <si>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</si>
  <si>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</si>
  <si>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</si>
  <si>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</si>
  <si>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</si>
  <si>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</si>
  <si>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</si>
  <si>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</si>
  <si>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</si>
  <si>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</si>
  <si>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</si>
  <si>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</si>
  <si>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</si>
  <si>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</si>
  <si>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</si>
  <si>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</si>
  <si>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</si>
  <si>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</si>
  <si>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</si>
  <si>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</si>
  <si>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</si>
  <si>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</si>
  <si>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</si>
  <si>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</si>
  <si>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</si>
  <si>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</si>
  <si>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</si>
  <si>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</si>
  <si>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</si>
  <si>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</si>
  <si>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</si>
  <si>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</si>
  <si>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</si>
  <si>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</si>
  <si>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</si>
  <si>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</si>
  <si>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</si>
  <si>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</si>
  <si>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</si>
  <si>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</si>
  <si>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</si>
  <si>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</si>
  <si>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</si>
  <si>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</si>
  <si>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</si>
  <si>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</si>
  <si>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</si>
  <si>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</si>
  <si>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</si>
  <si>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</si>
  <si>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</si>
  <si>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</si>
  <si>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</si>
  <si>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</si>
  <si>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</si>
  <si>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</si>
  <si>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</si>
  <si>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</si>
  <si>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</si>
  <si>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</si>
  <si>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</si>
  <si>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</si>
  <si>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</si>
  <si>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</si>
  <si>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</si>
  <si>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</si>
  <si>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</si>
  <si>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</si>
  <si>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</si>
  <si>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</si>
  <si>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</si>
  <si>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</si>
  <si>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</si>
  <si>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</si>
  <si>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</si>
  <si>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</si>
  <si>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</si>
  <si>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</si>
  <si>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</si>
  <si>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</si>
  <si>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</si>
  <si>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</si>
  <si>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</si>
  <si>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</si>
  <si>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</si>
  <si>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</si>
  <si>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</si>
  <si>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</si>
  <si>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</si>
  <si>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</si>
  <si>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</si>
  <si>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</si>
  <si>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</si>
  <si>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</si>
  <si>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</si>
  <si>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</si>
  <si>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</si>
  <si>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</si>
  <si>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</si>
  <si>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</si>
  <si>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</si>
  <si>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</si>
  <si>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</si>
  <si>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</si>
  <si>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</si>
  <si>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</si>
  <si>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</si>
  <si>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</si>
  <si>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</si>
  <si>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</si>
  <si>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</si>
  <si>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</si>
  <si>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</si>
  <si>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</si>
  <si>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</si>
  <si>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</si>
  <si>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</si>
  <si>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</si>
  <si>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</si>
  <si>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</si>
  <si>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</si>
  <si>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</si>
  <si>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</si>
  <si>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</si>
  <si>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</si>
  <si>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</si>
  <si>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</si>
  <si>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</si>
  <si>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</si>
  <si>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</si>
  <si>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</si>
  <si>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</si>
  <si>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</si>
  <si>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</si>
  <si>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</si>
  <si>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</si>
  <si>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</si>
  <si>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</si>
  <si>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</si>
  <si>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</si>
  <si>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</si>
  <si>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</si>
  <si>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</si>
  <si>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</si>
  <si>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</si>
  <si>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</si>
  <si>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</si>
  <si>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</si>
  <si>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</si>
  <si>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</si>
  <si>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</si>
  <si>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</si>
  <si>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</si>
  <si>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</si>
  <si>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</si>
  <si>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</si>
  <si>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</si>
  <si>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</si>
  <si>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</si>
  <si>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</si>
  <si>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</si>
  <si>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</si>
  <si>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</si>
  <si>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</si>
  <si>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</si>
  <si>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</si>
  <si>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</si>
  <si>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</si>
  <si>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</si>
  <si>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</si>
  <si>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</si>
  <si>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</si>
  <si>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</si>
  <si>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</si>
  <si>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</si>
  <si>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</si>
  <si>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</si>
  <si>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</si>
  <si>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</si>
  <si>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</si>
  <si>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</si>
  <si>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</si>
  <si>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</si>
  <si>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</si>
  <si>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</si>
  <si>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</si>
  <si>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</si>
  <si>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</si>
  <si>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</si>
  <si>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</si>
  <si>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</si>
  <si>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</si>
  <si>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</si>
  <si>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</si>
  <si>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</si>
  <si>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</si>
  <si>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</si>
  <si>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</si>
  <si>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</si>
  <si>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</si>
  <si>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</si>
  <si>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</si>
  <si>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</si>
  <si>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</si>
  <si>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</si>
  <si>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</si>
  <si>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</si>
  <si>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</si>
  <si>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</si>
  <si>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</si>
  <si>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</si>
  <si>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</si>
  <si>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</si>
  <si>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</si>
  <si>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</si>
  <si>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</si>
  <si>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</si>
  <si>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</si>
  <si>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</si>
  <si>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</si>
  <si>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</si>
  <si>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</si>
  <si>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</si>
  <si>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</si>
  <si>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</si>
  <si>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</si>
  <si>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</si>
  <si>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</si>
  <si>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</si>
  <si>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</si>
  <si>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</si>
  <si>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</si>
  <si>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</si>
  <si>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</si>
  <si>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</si>
  <si>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</si>
  <si>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</si>
  <si>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</si>
  <si>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</si>
  <si>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</si>
  <si>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</si>
  <si>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</si>
  <si>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</si>
  <si>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</si>
  <si>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</si>
  <si>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</si>
  <si>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</si>
  <si>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</si>
  <si>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</si>
  <si>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</si>
  <si>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</si>
  <si>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</si>
  <si>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</si>
  <si>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</si>
  <si>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</si>
  <si>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</si>
  <si>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</si>
  <si>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</si>
  <si>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</si>
  <si>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</si>
  <si>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</si>
  <si>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</si>
  <si>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</si>
  <si>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</si>
  <si>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</si>
  <si>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</si>
  <si>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</si>
  <si>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</si>
  <si>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</si>
  <si>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</si>
  <si>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</si>
  <si>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</si>
  <si>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</si>
  <si>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</si>
  <si>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</si>
  <si>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</si>
  <si>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</si>
  <si>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</si>
  <si>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</si>
  <si>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</si>
  <si>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</si>
  <si>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</si>
  <si>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</si>
  <si>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</si>
  <si>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</si>
  <si>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</si>
  <si>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</si>
  <si>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</si>
  <si>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</si>
  <si>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</si>
  <si>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</si>
  <si>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</si>
  <si>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</si>
  <si>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</si>
  <si>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</si>
  <si>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</si>
  <si>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</si>
  <si>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</si>
  <si>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</si>
  <si>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</si>
  <si>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</si>
  <si>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</si>
  <si>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</si>
  <si>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</si>
  <si>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</si>
  <si>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</si>
  <si>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</si>
  <si>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</si>
  <si>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</si>
  <si>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</si>
  <si>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</si>
  <si>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</si>
  <si>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</si>
  <si>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</si>
  <si>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</si>
  <si>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</si>
  <si>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</si>
  <si>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</si>
  <si>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</si>
  <si>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</si>
  <si>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</si>
  <si>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</si>
  <si>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</si>
  <si>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</si>
  <si>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</si>
  <si>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</si>
  <si>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</si>
  <si>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</si>
  <si>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</si>
  <si>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</si>
  <si>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</si>
  <si>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</si>
  <si>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</si>
  <si>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</si>
  <si>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</si>
  <si>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</si>
  <si>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</si>
  <si>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</si>
  <si>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</si>
  <si>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</si>
  <si>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</si>
  <si>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</si>
  <si>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</si>
  <si>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</si>
  <si>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</si>
  <si>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</si>
  <si>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</si>
  <si>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</si>
  <si>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</si>
  <si>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</si>
  <si>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</si>
  <si>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</si>
  <si>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</si>
  <si>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</si>
  <si>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</si>
  <si>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</si>
  <si>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</si>
  <si>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</si>
  <si>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</si>
  <si>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</si>
  <si>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</si>
  <si>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</si>
  <si>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</si>
  <si>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</si>
  <si>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</si>
  <si>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</si>
  <si>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</si>
  <si>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</si>
  <si>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</si>
  <si>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</si>
  <si>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</si>
  <si>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</si>
  <si>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</si>
  <si>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</si>
  <si>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</si>
  <si>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</si>
  <si>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</si>
  <si>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</si>
  <si>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</si>
  <si>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</si>
  <si>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</si>
  <si>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</si>
  <si>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</si>
  <si>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</si>
  <si>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</si>
  <si>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</si>
  <si>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</si>
  <si>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</si>
  <si>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</si>
  <si>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</si>
  <si>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</si>
  <si>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</si>
  <si>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</si>
  <si>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</si>
  <si>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</si>
  <si>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</si>
  <si>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</si>
  <si>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</si>
  <si>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</si>
  <si>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</si>
  <si>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</si>
  <si>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</si>
  <si>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</si>
  <si>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</si>
  <si>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</si>
  <si>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</si>
  <si>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</si>
  <si>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</si>
  <si>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</si>
  <si>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</si>
  <si>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</si>
  <si>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</si>
  <si>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</si>
  <si>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</si>
  <si>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</si>
  <si>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</si>
  <si>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</si>
  <si>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</si>
  <si>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</si>
  <si>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</si>
  <si>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</si>
  <si>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</si>
  <si>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</si>
  <si>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</si>
  <si>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</si>
  <si>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</si>
  <si>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</si>
  <si>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</si>
  <si>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</si>
  <si>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</si>
  <si>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</si>
  <si>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</si>
  <si>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</si>
  <si>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</si>
  <si>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</si>
  <si>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</si>
  <si>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</si>
  <si>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</si>
  <si>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</si>
  <si>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</si>
  <si>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</si>
  <si>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</si>
  <si>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</si>
  <si>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</si>
  <si>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</si>
  <si>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</si>
  <si>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</si>
  <si>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</si>
  <si>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</si>
  <si>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</si>
  <si>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</si>
  <si>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</si>
  <si>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</si>
  <si>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</si>
  <si>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</si>
  <si>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</si>
  <si>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</si>
  <si>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</si>
  <si>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</si>
  <si>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</si>
  <si>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</si>
  <si>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</si>
  <si>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</si>
  <si>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</si>
  <si>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</si>
  <si>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</si>
  <si>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</si>
  <si>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</si>
  <si>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</si>
  <si>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</si>
  <si>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</si>
  <si>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</si>
  <si>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</si>
  <si>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</si>
  <si>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</si>
  <si>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</si>
  <si>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</si>
  <si>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</si>
  <si>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</si>
  <si>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</si>
  <si>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</si>
  <si>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</si>
  <si>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</si>
  <si>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</si>
  <si>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</si>
  <si>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</si>
  <si>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</si>
  <si>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</si>
  <si>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</si>
  <si>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</si>
  <si>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</si>
  <si>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</si>
  <si>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</si>
  <si>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</si>
  <si>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</si>
  <si>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</si>
  <si>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</si>
  <si>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</si>
  <si>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</si>
  <si>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</si>
  <si>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</si>
  <si>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</si>
  <si>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</si>
  <si>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</si>
  <si>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</si>
  <si>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</si>
  <si>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</si>
  <si>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</si>
  <si>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</si>
  <si>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</si>
  <si>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</si>
  <si>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</si>
  <si>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</si>
  <si>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</si>
  <si>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</si>
  <si>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</si>
  <si>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</si>
  <si>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</si>
  <si>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</si>
  <si>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</si>
  <si>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</si>
  <si>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</si>
  <si>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</si>
  <si>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</si>
  <si>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</si>
  <si>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</si>
  <si>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</si>
  <si>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</si>
  <si>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</si>
  <si>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</si>
  <si>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</si>
  <si>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</si>
  <si>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</si>
  <si>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</si>
  <si>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</si>
  <si>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</si>
  <si>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</si>
  <si>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</si>
  <si>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</si>
  <si>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</si>
  <si>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</si>
  <si>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</si>
  <si>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</si>
  <si>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</si>
  <si>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</si>
  <si>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</si>
  <si>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</si>
  <si>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</si>
  <si>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</si>
  <si>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</si>
  <si>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</si>
  <si>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</si>
  <si>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</si>
  <si>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</si>
  <si>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</si>
  <si>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</si>
  <si>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</si>
  <si>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</si>
  <si>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</si>
  <si>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</si>
  <si>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</si>
  <si>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</si>
  <si>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</si>
  <si>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</si>
  <si>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</si>
  <si>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</si>
  <si>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</si>
  <si>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</si>
  <si>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</si>
  <si>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</si>
  <si>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</si>
  <si>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</si>
  <si>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</si>
  <si>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</si>
  <si>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</si>
  <si>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</si>
  <si>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</si>
  <si>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</si>
  <si>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</si>
  <si>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</si>
  <si>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</si>
  <si>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</si>
  <si>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</si>
  <si>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</si>
  <si>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</si>
  <si>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</si>
  <si>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</si>
  <si>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</si>
  <si>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</si>
  <si>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</si>
  <si>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</si>
  <si>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</si>
  <si>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</si>
  <si>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</si>
  <si>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</si>
  <si>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</si>
  <si>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</si>
  <si>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</si>
  <si>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</si>
  <si>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</si>
  <si>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</si>
  <si>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</si>
  <si>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</si>
  <si>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</si>
  <si>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</si>
  <si>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</si>
  <si>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</si>
  <si>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</si>
  <si>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</si>
  <si>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</si>
  <si>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</si>
  <si>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</si>
  <si>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</si>
  <si>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</si>
  <si>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</si>
  <si>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</si>
  <si>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</si>
  <si>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</si>
  <si>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</si>
  <si>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</si>
  <si>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</si>
  <si>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</si>
  <si>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</si>
  <si>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</si>
  <si>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</si>
  <si>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</si>
  <si>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</si>
  <si>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</si>
  <si>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</si>
  <si>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</si>
  <si>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</si>
  <si>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</si>
  <si>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</si>
  <si>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</si>
  <si>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</si>
  <si>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</si>
  <si>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</si>
  <si>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</si>
  <si>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</si>
  <si>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</si>
  <si>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</si>
  <si>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</si>
  <si>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</si>
  <si>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</si>
  <si>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</si>
  <si>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</si>
  <si>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</si>
  <si>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</si>
  <si>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</si>
  <si>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</si>
  <si>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</si>
  <si>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</si>
  <si>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</si>
  <si>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</si>
  <si>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</si>
  <si>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</si>
  <si>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</si>
  <si>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</si>
  <si>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</si>
  <si>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</si>
  <si>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</si>
  <si>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</si>
  <si>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</si>
  <si>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</si>
  <si>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</si>
  <si>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</si>
  <si>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</si>
  <si>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</si>
  <si>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</si>
  <si>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</si>
  <si>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</si>
  <si>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</si>
  <si>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</si>
  <si>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</si>
  <si>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</si>
  <si>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</si>
  <si>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</si>
  <si>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</si>
  <si>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</si>
  <si>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</si>
  <si>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</si>
  <si>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</si>
  <si>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</si>
  <si>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</si>
  <si>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</si>
  <si>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</si>
  <si>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</si>
  <si>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</si>
  <si>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</si>
  <si>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</si>
  <si>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</si>
  <si>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</si>
  <si>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</si>
  <si>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</si>
  <si>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</si>
  <si>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</si>
  <si>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</si>
  <si>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</si>
  <si>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</si>
  <si>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</si>
  <si>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</si>
  <si>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</si>
  <si>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</si>
  <si>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</si>
  <si>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</si>
  <si>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</si>
  <si>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</si>
  <si>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</si>
  <si>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</si>
  <si>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</si>
  <si>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</si>
  <si>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</si>
  <si>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</si>
  <si>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</si>
  <si>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</si>
  <si>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</si>
  <si>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</si>
  <si>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</si>
  <si>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</si>
  <si>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</si>
  <si>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</si>
  <si>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</si>
  <si>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</si>
  <si>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</si>
  <si>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</si>
  <si>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</si>
  <si>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</si>
  <si>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</si>
  <si>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</si>
  <si>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</si>
  <si>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</si>
  <si>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</si>
  <si>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</si>
  <si>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</si>
  <si>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</si>
  <si>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</si>
  <si>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</si>
  <si>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</si>
  <si>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</si>
  <si>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</si>
  <si>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</si>
  <si>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</si>
  <si>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</si>
  <si>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</si>
  <si>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</si>
  <si>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</si>
  <si>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</si>
  <si>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</si>
  <si>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</si>
  <si>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</si>
  <si>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</si>
  <si>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</si>
  <si>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</si>
  <si>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</si>
  <si>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</si>
  <si>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</si>
  <si>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</si>
  <si>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</si>
  <si>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</si>
  <si>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</si>
  <si>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</si>
  <si>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</si>
  <si>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</si>
  <si>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</si>
  <si>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</si>
  <si>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</si>
  <si>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</si>
  <si>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</si>
  <si>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</si>
  <si>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</si>
  <si>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</si>
  <si>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</si>
  <si>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</si>
  <si>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</si>
  <si>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</si>
  <si>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</si>
  <si>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</si>
  <si>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</si>
  <si>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</si>
  <si>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</si>
  <si>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</si>
  <si>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</si>
  <si>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</si>
  <si>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</si>
  <si>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</si>
  <si>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</si>
  <si>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</si>
  <si>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</si>
  <si>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</si>
  <si>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</si>
  <si>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</si>
  <si>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</si>
  <si>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</si>
  <si>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</si>
  <si>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</si>
  <si>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</si>
  <si>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</si>
  <si>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</si>
  <si>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</si>
  <si>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</si>
  <si>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</si>
  <si>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</si>
  <si>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</si>
  <si>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</si>
  <si>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</si>
  <si>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</si>
  <si>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</si>
  <si>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</si>
  <si>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</si>
  <si>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</si>
  <si>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</si>
  <si>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</si>
  <si>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</si>
  <si>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</si>
  <si>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</si>
  <si>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</si>
  <si>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</si>
  <si>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</si>
  <si>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</si>
  <si>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</si>
  <si>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</si>
  <si>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</si>
  <si>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</si>
  <si>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</si>
  <si>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</si>
  <si>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</si>
  <si>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</si>
  <si>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</si>
  <si>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</si>
  <si>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</si>
  <si>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</si>
  <si>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</si>
  <si>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</si>
  <si>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</si>
  <si>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</si>
  <si>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</si>
  <si>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</si>
  <si>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</si>
  <si>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</si>
  <si>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</si>
  <si>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</si>
  <si>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</si>
  <si>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</si>
  <si>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</si>
  <si>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</si>
  <si>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</si>
  <si>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</si>
  <si>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</si>
  <si>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</si>
  <si>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</si>
  <si>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</si>
  <si>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</si>
  <si>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</si>
  <si>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</si>
  <si>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</si>
  <si>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</si>
  <si>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</si>
  <si>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</si>
  <si>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</si>
  <si>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</si>
  <si>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</si>
  <si>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</si>
  <si>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</si>
  <si>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</si>
  <si>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</si>
  <si>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</si>
  <si>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</si>
  <si>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</si>
  <si>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</si>
  <si>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</si>
  <si>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</si>
  <si>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</si>
  <si>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</si>
  <si>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</si>
  <si>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</si>
  <si>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</si>
  <si>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</si>
  <si>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</si>
  <si>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</si>
  <si>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</si>
  <si>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</si>
  <si>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</si>
  <si>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</si>
  <si>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</si>
  <si>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</si>
  <si>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</si>
  <si>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</si>
  <si>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</si>
  <si>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</si>
  <si>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</si>
  <si>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</si>
  <si>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</si>
  <si>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</si>
  <si>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</si>
  <si>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</si>
  <si>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</si>
  <si>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</si>
  <si>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</si>
  <si>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</si>
  <si>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</si>
  <si>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</si>
  <si>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</si>
  <si>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</si>
  <si>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</si>
  <si>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</si>
  <si>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</si>
  <si>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</si>
  <si>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</si>
  <si>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</si>
  <si>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</si>
  <si>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</si>
  <si>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</si>
  <si>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</si>
  <si>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</si>
  <si>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</si>
  <si>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</si>
  <si>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</si>
  <si>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</si>
  <si>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</si>
  <si>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</si>
  <si>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</si>
  <si>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</si>
  <si>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</si>
  <si>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</si>
  <si>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</si>
  <si>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</si>
  <si>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</si>
  <si>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</si>
  <si>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</si>
  <si>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</si>
  <si>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</si>
  <si>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</si>
  <si>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</si>
  <si>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</si>
  <si>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</si>
  <si>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</si>
  <si>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</si>
  <si>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</si>
  <si>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</si>
  <si>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</si>
  <si>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</si>
  <si>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</si>
  <si>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</si>
  <si>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</si>
  <si>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</si>
  <si>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</si>
  <si>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</si>
  <si>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</si>
  <si>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</si>
  <si>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</si>
  <si>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</si>
  <si>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</si>
  <si>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</si>
  <si>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</si>
  <si>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</si>
  <si>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</si>
  <si>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</si>
  <si>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</si>
  <si>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</si>
  <si>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</si>
  <si>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</si>
  <si>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</si>
  <si>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</si>
  <si>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</si>
  <si>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</si>
  <si>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</si>
  <si>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</si>
  <si>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</si>
  <si>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</si>
  <si>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</si>
  <si>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</si>
  <si>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</si>
  <si>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</si>
  <si>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</si>
  <si>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</si>
  <si>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</si>
  <si>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</si>
  <si>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</si>
  <si>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</si>
  <si>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</si>
  <si>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</si>
  <si>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</si>
  <si>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</si>
  <si>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</si>
  <si>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</si>
  <si>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</si>
  <si>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</si>
  <si>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</si>
  <si>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</si>
  <si>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</si>
  <si>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</si>
  <si>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</si>
  <si>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</si>
  <si>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</si>
  <si>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</si>
  <si>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</si>
  <si>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</si>
  <si>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</si>
  <si>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</si>
  <si>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</si>
  <si>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</si>
  <si>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</si>
  <si>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</si>
  <si>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</si>
  <si>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</si>
  <si>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</si>
  <si>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</si>
  <si>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</si>
  <si>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</si>
  <si>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</si>
  <si>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</si>
  <si>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</si>
  <si>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</si>
  <si>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</si>
  <si>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</si>
  <si>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</si>
  <si>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</si>
  <si>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</si>
  <si>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</si>
  <si>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</si>
  <si>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</si>
  <si>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</si>
  <si>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</si>
  <si>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</si>
  <si>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</si>
  <si>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</si>
  <si>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</si>
  <si>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</si>
  <si>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</si>
  <si>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</si>
  <si>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</si>
  <si>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</si>
  <si>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</si>
  <si>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</si>
  <si>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</si>
  <si>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</si>
  <si>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</si>
  <si>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</si>
  <si>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</si>
  <si>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</si>
  <si>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</si>
  <si>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</si>
  <si>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</si>
  <si>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</si>
  <si>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</si>
  <si>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</si>
  <si>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</si>
  <si>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</si>
  <si>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</si>
  <si>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</si>
  <si>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</si>
  <si>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</si>
  <si>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</si>
  <si>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</si>
  <si>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</si>
  <si>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</si>
  <si>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</si>
  <si>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</si>
  <si>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</si>
  <si>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</si>
  <si>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</si>
  <si>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</si>
  <si>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</si>
  <si>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</si>
  <si>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</si>
  <si>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</si>
  <si>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</si>
  <si>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</si>
  <si>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</si>
  <si>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</si>
  <si>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</si>
  <si>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</si>
  <si>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</si>
  <si>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</si>
  <si>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</si>
  <si>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</si>
  <si>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</si>
  <si>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</si>
  <si>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</si>
  <si>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</si>
  <si>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</si>
  <si>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</si>
  <si>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</si>
  <si>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</si>
  <si>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</si>
  <si>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</si>
  <si>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</si>
  <si>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</si>
  <si>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</si>
  <si>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</si>
  <si>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</si>
  <si>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</si>
  <si>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</si>
  <si>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</si>
  <si>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</si>
  <si>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</si>
  <si>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</si>
  <si>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</si>
  <si>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</si>
  <si>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</si>
  <si>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</si>
  <si>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</si>
  <si>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</si>
  <si>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</si>
  <si>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</si>
  <si>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</si>
  <si>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</si>
  <si>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</si>
  <si>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</si>
  <si>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</si>
  <si>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</si>
  <si>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</si>
  <si>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</si>
  <si>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</si>
  <si>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</si>
  <si>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</si>
  <si>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</si>
  <si>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</si>
  <si>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</si>
  <si>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</si>
  <si>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</si>
  <si>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</si>
  <si>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</si>
  <si>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</si>
  <si>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</si>
  <si>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</si>
  <si>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</si>
  <si>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</si>
  <si>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</si>
  <si>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</si>
  <si>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</si>
  <si>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</si>
  <si>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</si>
  <si>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</si>
  <si>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</si>
  <si>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</si>
  <si>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</si>
  <si>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</si>
  <si>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</si>
  <si>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</si>
  <si>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</si>
  <si>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</si>
  <si>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</si>
  <si>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</si>
  <si>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</si>
  <si>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</si>
  <si>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</si>
  <si>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</si>
  <si>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</si>
  <si>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</si>
  <si>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</si>
  <si>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</si>
  <si>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</si>
  <si>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</si>
  <si>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</si>
  <si>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</si>
  <si>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</si>
  <si>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</si>
  <si>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</si>
  <si>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</si>
  <si>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</si>
  <si>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</si>
  <si>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</si>
  <si>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</si>
  <si>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</si>
  <si>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</si>
  <si>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</si>
  <si>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</si>
  <si>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</si>
  <si>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</si>
  <si>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</si>
  <si>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</si>
  <si>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</si>
  <si>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</si>
  <si>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</si>
  <si>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</si>
  <si>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</si>
  <si>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</si>
  <si>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</si>
  <si>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</si>
  <si>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</si>
  <si>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</si>
  <si>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</si>
  <si>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</si>
  <si>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</si>
  <si>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</si>
  <si>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</si>
  <si>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</si>
  <si>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</si>
  <si>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</si>
  <si>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</si>
  <si>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</si>
  <si>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</si>
  <si>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</si>
  <si>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</si>
  <si>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</si>
  <si>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</si>
  <si>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</si>
  <si>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</si>
  <si>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</si>
  <si>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</si>
  <si>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</si>
  <si>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</si>
  <si>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</si>
  <si>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</si>
  <si>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</si>
  <si>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</si>
  <si>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</si>
  <si>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</si>
  <si>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</si>
  <si>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</si>
  <si>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</si>
  <si>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</si>
  <si>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</si>
  <si>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</si>
  <si>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</si>
  <si>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</si>
  <si>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</si>
  <si>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</si>
  <si>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</si>
  <si>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</si>
  <si>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</si>
  <si>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</si>
  <si>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</si>
  <si>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</si>
  <si>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</si>
  <si>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</si>
  <si>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</si>
  <si>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</si>
  <si>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</si>
  <si>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</si>
  <si>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</si>
  <si>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</si>
  <si>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</si>
  <si>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</si>
  <si>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</si>
  <si>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</si>
  <si>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</si>
  <si>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</si>
  <si>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</si>
  <si>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</si>
  <si>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</si>
  <si>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</si>
  <si>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</si>
  <si>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</si>
  <si>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</si>
  <si>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</si>
  <si>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</si>
  <si>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</si>
  <si>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</si>
  <si>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</si>
  <si>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</si>
  <si>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</si>
  <si>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</si>
  <si>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</si>
  <si>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</si>
  <si>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</si>
  <si>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</si>
  <si>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</si>
  <si>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</si>
  <si>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</si>
  <si>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</si>
  <si>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</si>
  <si>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</si>
  <si>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</si>
  <si>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</si>
  <si>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</si>
  <si>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</si>
  <si>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</si>
  <si>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</si>
  <si>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</si>
  <si>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</si>
  <si>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</si>
  <si>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</si>
  <si>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</si>
  <si>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</si>
  <si>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</si>
  <si>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</si>
  <si>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</si>
  <si>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</si>
  <si>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</si>
  <si>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</si>
  <si>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</si>
  <si>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</si>
  <si>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</si>
  <si>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</si>
  <si>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</si>
  <si>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</si>
  <si>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</si>
  <si>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</si>
  <si>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</si>
  <si>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</si>
  <si>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</si>
  <si>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</si>
  <si>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</si>
  <si>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</si>
  <si>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</si>
  <si>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</si>
  <si>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</si>
  <si>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</si>
  <si>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</si>
  <si>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</si>
  <si>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</si>
  <si>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</si>
  <si>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</si>
  <si>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</si>
  <si>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</si>
  <si>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</si>
  <si>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</si>
  <si>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</si>
  <si>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</si>
  <si>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</si>
  <si>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</si>
  <si>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</si>
  <si>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</si>
  <si>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</si>
  <si>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</si>
  <si>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</si>
  <si>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</si>
  <si>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</si>
  <si>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</si>
  <si>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</si>
  <si>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</si>
  <si>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</si>
  <si>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</si>
  <si>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</si>
  <si>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</si>
  <si>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</si>
  <si>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</si>
  <si>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</si>
  <si>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</si>
  <si>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</si>
  <si>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</si>
  <si>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</si>
  <si>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</si>
  <si>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</si>
  <si>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</si>
  <si>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</si>
  <si>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</si>
  <si>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</si>
  <si>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</si>
  <si>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</si>
  <si>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</si>
  <si>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</si>
  <si>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</si>
  <si>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</si>
  <si>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</si>
  <si>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</si>
  <si>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</si>
  <si>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</si>
  <si>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</si>
  <si>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</si>
  <si>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</si>
  <si>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</si>
  <si>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</si>
  <si>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</si>
  <si>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</si>
  <si>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</si>
  <si>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</si>
  <si>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</si>
  <si>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</si>
  <si>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</si>
  <si>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</si>
  <si>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</si>
  <si>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</si>
  <si>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</si>
  <si>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</si>
  <si>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</si>
  <si>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</si>
  <si>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</si>
  <si>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</si>
  <si>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</si>
  <si>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</si>
  <si>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</si>
  <si>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</si>
  <si>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</si>
  <si>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</si>
  <si>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</si>
  <si>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</si>
  <si>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</si>
  <si>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</si>
  <si>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</si>
  <si>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</si>
  <si>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</si>
  <si>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</si>
  <si>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</si>
  <si>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</si>
  <si>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</si>
  <si>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</si>
  <si>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</si>
  <si>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</si>
  <si>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</si>
  <si>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</si>
  <si>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</si>
  <si>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</si>
  <si>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</si>
  <si>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</si>
  <si>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</si>
  <si>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</si>
  <si>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</si>
  <si>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</si>
  <si>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</si>
  <si>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</si>
  <si>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</si>
  <si>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</si>
  <si>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</si>
  <si>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</si>
  <si>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</si>
  <si>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</si>
  <si>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</si>
  <si>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</si>
  <si>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</si>
  <si>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</si>
  <si>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</si>
  <si>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</si>
  <si>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</si>
  <si>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</si>
  <si>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</si>
  <si>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</si>
  <si>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</si>
  <si>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</si>
  <si>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</si>
  <si>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</si>
  <si>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</si>
  <si>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</si>
  <si>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</si>
  <si>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</si>
  <si>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</si>
  <si>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</si>
  <si>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</si>
  <si>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</si>
  <si>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</si>
  <si>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</si>
  <si>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</si>
  <si>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</si>
  <si>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</si>
  <si>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</si>
  <si>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</si>
  <si>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</si>
  <si>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</si>
  <si>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</si>
  <si>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</si>
  <si>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</si>
  <si>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</si>
  <si>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</si>
  <si>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</si>
  <si>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</si>
  <si>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</si>
  <si>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</si>
  <si>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</si>
  <si>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</si>
  <si>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</si>
  <si>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</si>
  <si>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</si>
  <si>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</si>
  <si>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</si>
  <si>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</si>
  <si>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</si>
  <si>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</si>
  <si>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</si>
  <si>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</si>
  <si>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</si>
  <si>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</si>
  <si>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</si>
  <si>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</si>
  <si>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</si>
  <si>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</si>
  <si>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</si>
  <si>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</si>
  <si>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</si>
  <si>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</si>
  <si>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</si>
  <si>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</si>
  <si>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</si>
  <si>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</si>
  <si>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</si>
  <si>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</si>
  <si>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</si>
  <si>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</si>
  <si>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</si>
  <si>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</si>
  <si>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</si>
  <si>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</si>
  <si>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</si>
  <si>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</si>
  <si>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</si>
  <si>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</si>
  <si>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</si>
  <si>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</si>
  <si>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</si>
  <si>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</si>
  <si>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</si>
  <si>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</si>
  <si>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</si>
  <si>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</si>
  <si>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</si>
  <si>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</si>
  <si>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</si>
  <si>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</si>
  <si>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</si>
  <si>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</si>
  <si>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</si>
  <si>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</si>
  <si>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</si>
  <si>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</si>
  <si>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</si>
  <si>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</si>
  <si>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</si>
  <si>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</si>
  <si>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</si>
  <si>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</si>
  <si>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</si>
  <si>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</si>
  <si>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</si>
  <si>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</si>
  <si>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</si>
  <si>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</si>
  <si>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</si>
  <si>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</si>
  <si>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</si>
  <si>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</si>
  <si>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</si>
  <si>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</si>
  <si>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</si>
  <si>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</si>
  <si>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</si>
  <si>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</si>
  <si>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</si>
  <si>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</si>
  <si>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</si>
  <si>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</si>
  <si>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</si>
  <si>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</si>
  <si>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</si>
  <si>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</si>
  <si>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</si>
  <si>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</si>
  <si>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</si>
  <si>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</si>
  <si>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</si>
  <si>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</si>
  <si>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</si>
  <si>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</si>
  <si>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</si>
  <si>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</si>
  <si>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</si>
  <si>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</si>
  <si>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</si>
  <si>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</si>
  <si>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</si>
  <si>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</si>
  <si>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</si>
  <si>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</si>
  <si>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</si>
  <si>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</si>
  <si>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</si>
  <si>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</si>
  <si>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</si>
  <si>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</si>
  <si>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</si>
  <si>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</si>
  <si>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</si>
  <si>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</si>
  <si>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</si>
  <si>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</si>
  <si>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</si>
  <si>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</si>
  <si>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</si>
  <si>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</si>
  <si>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</si>
  <si>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</si>
  <si>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</si>
  <si>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</si>
  <si>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</si>
  <si>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</si>
  <si>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</si>
  <si>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</si>
  <si>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</si>
  <si>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</si>
  <si>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</si>
  <si>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</si>
  <si>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</si>
  <si>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</si>
  <si>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</si>
  <si>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</si>
  <si>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</si>
  <si>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</si>
  <si>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</si>
  <si>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</si>
  <si>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</si>
  <si>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</si>
  <si>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</si>
  <si>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</si>
  <si>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</si>
  <si>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</si>
  <si>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</si>
  <si>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</si>
  <si>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</si>
  <si>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</si>
  <si>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</si>
  <si>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</si>
  <si>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</si>
  <si>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</si>
  <si>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</si>
  <si>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</si>
  <si>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</si>
  <si>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</si>
  <si>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</si>
  <si>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</si>
  <si>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</si>
  <si>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</si>
  <si>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</si>
  <si>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</si>
  <si>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</si>
  <si>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</si>
  <si>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</si>
  <si>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</si>
  <si>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</si>
  <si>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</si>
  <si>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</si>
  <si>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</si>
  <si>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</si>
  <si>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</si>
  <si>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</si>
  <si>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</si>
  <si>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</si>
  <si>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</si>
  <si>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</si>
  <si>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</si>
  <si>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</si>
  <si>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</si>
  <si>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</si>
  <si>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</si>
  <si>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</si>
  <si>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</si>
  <si>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</si>
  <si>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</si>
  <si>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</si>
  <si>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</si>
  <si>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</si>
  <si>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</si>
  <si>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</si>
  <si>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</si>
  <si>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</si>
  <si>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</si>
  <si>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</si>
  <si>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</si>
  <si>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</si>
  <si>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</si>
  <si>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</si>
  <si>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</si>
  <si>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</si>
  <si>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</si>
  <si>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</si>
  <si>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</si>
  <si>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</si>
  <si>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</si>
  <si>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</si>
  <si>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</si>
  <si>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</si>
  <si>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</si>
  <si>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</si>
  <si>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</si>
  <si>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</si>
  <si>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</si>
  <si>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</si>
  <si>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</si>
  <si>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</si>
  <si>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</si>
  <si>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</si>
  <si>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</si>
  <si>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</si>
  <si>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</si>
  <si>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</si>
  <si>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</si>
  <si>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</si>
  <si>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</si>
  <si>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</si>
  <si>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</si>
  <si>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</si>
  <si>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</si>
  <si>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</si>
  <si>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</si>
  <si>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</si>
  <si>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</si>
  <si>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</si>
  <si>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</si>
  <si>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</si>
  <si>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</si>
  <si>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</si>
  <si>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</si>
  <si>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</si>
  <si>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</si>
  <si>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</si>
  <si>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</si>
  <si>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</si>
  <si>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</si>
  <si>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</si>
  <si>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</si>
  <si>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</si>
  <si>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</si>
  <si>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</si>
  <si>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</si>
  <si>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</si>
  <si>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</si>
  <si>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</si>
  <si>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</si>
  <si>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</si>
  <si>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</si>
  <si>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</si>
  <si>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</si>
  <si>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</si>
  <si>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</si>
  <si>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</si>
  <si>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</si>
  <si>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</si>
  <si>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</si>
  <si>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</si>
  <si>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</si>
  <si>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</si>
  <si>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</si>
  <si>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</si>
  <si>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</si>
  <si>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</si>
  <si>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</si>
  <si>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</si>
  <si>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</si>
  <si>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</si>
  <si>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</si>
  <si>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</si>
  <si>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</si>
  <si>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</si>
  <si>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</si>
  <si>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</si>
  <si>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</si>
  <si>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</si>
  <si>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</si>
  <si>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</si>
  <si>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</si>
  <si>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</si>
  <si>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</si>
  <si>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</si>
  <si>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</si>
  <si>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</si>
  <si>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</si>
  <si>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</si>
  <si>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</si>
  <si>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</si>
  <si>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</si>
  <si>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</si>
  <si>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</si>
  <si>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</si>
  <si>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</si>
  <si>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</si>
  <si>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</si>
  <si>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</si>
  <si>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</si>
  <si>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</si>
  <si>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</si>
  <si>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</si>
  <si>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</si>
  <si>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</si>
  <si>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</si>
  <si>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</si>
  <si>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</si>
  <si>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</si>
  <si>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</si>
  <si>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</si>
  <si>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</si>
  <si>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</si>
  <si>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</si>
  <si>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</si>
  <si>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</si>
  <si>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</si>
  <si>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</si>
  <si>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</si>
  <si>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</si>
  <si>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</si>
  <si>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</si>
  <si>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</si>
  <si>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</si>
  <si>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</si>
  <si>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</si>
  <si>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</si>
  <si>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</si>
  <si>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</si>
  <si>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</si>
  <si>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</si>
  <si>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</si>
  <si>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</si>
  <si>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</si>
  <si>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</si>
  <si>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</si>
  <si>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</si>
  <si>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</si>
  <si>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</si>
  <si>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</si>
  <si>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</si>
  <si>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</si>
  <si>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</si>
  <si>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</si>
  <si>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</si>
  <si>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</si>
  <si>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</si>
  <si>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</si>
  <si>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</si>
  <si>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</si>
  <si>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</si>
  <si>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</si>
  <si>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</si>
  <si>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</si>
  <si>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</si>
  <si>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</si>
  <si>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</si>
  <si>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</si>
  <si>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</si>
  <si>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</si>
  <si>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</si>
  <si>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</si>
  <si>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</si>
  <si>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</si>
  <si>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</si>
  <si>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</si>
  <si>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</si>
  <si>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</si>
  <si>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</si>
  <si>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</si>
  <si>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</si>
  <si>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</si>
  <si>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</si>
  <si>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</si>
  <si>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</si>
  <si>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</si>
  <si>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</si>
  <si>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</si>
  <si>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</si>
  <si>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</si>
  <si>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</si>
  <si>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</si>
  <si>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</si>
  <si>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</si>
  <si>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</si>
  <si>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</si>
  <si>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</si>
  <si>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</si>
  <si>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</si>
  <si>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</si>
  <si>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</si>
  <si>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</si>
  <si>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</si>
  <si>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</si>
  <si>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</si>
  <si>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</si>
  <si>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</si>
  <si>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</si>
  <si>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</si>
  <si>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</si>
  <si>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</si>
  <si>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</si>
  <si>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</si>
  <si>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</si>
  <si>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</si>
  <si>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</si>
  <si>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</si>
  <si>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</si>
  <si>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</si>
  <si>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</si>
  <si>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</si>
  <si>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</si>
  <si>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</si>
  <si>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</si>
  <si>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</si>
  <si>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</si>
  <si>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</si>
  <si>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</si>
  <si>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</si>
  <si>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</si>
  <si>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</si>
  <si>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</si>
  <si>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</si>
  <si>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</si>
  <si>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</si>
  <si>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</si>
  <si>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</si>
  <si>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</si>
  <si>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</si>
  <si>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</si>
  <si>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</si>
  <si>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</si>
  <si>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</si>
  <si>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</si>
  <si>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</si>
  <si>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</si>
  <si>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</si>
  <si>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</si>
  <si>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</si>
  <si>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</si>
  <si>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</si>
  <si>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</si>
  <si>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</si>
  <si>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</si>
  <si>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</si>
  <si>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</si>
  <si>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</si>
  <si>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</si>
  <si>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</si>
  <si>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</si>
  <si>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</si>
  <si>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</si>
  <si>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</si>
  <si>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</si>
  <si>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</si>
  <si>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</si>
  <si>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</si>
  <si>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</si>
  <si>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</si>
  <si>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</si>
  <si>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</si>
  <si>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</si>
  <si>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</si>
  <si>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</si>
  <si>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</si>
  <si>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</si>
  <si>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</si>
  <si>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</si>
  <si>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</si>
  <si>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</si>
  <si>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</si>
  <si>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</si>
  <si>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</si>
  <si>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</si>
  <si>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</si>
  <si>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</si>
  <si>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</si>
  <si>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</si>
  <si>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</si>
  <si>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</si>
  <si>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</si>
  <si>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</si>
  <si>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</si>
  <si>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</si>
  <si>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</si>
  <si>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</si>
  <si>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</si>
  <si>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</si>
  <si>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</si>
  <si>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</si>
  <si>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</si>
  <si>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</si>
  <si>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</si>
  <si>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</si>
  <si>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</si>
  <si>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</si>
  <si>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</si>
  <si>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</si>
  <si>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</si>
  <si>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</si>
  <si>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</si>
  <si>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</si>
  <si>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</si>
  <si>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</si>
  <si>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</si>
  <si>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</si>
  <si>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</si>
  <si>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</si>
  <si>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</si>
  <si>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</si>
  <si>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</si>
  <si>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</si>
  <si>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</si>
  <si>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</si>
  <si>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</si>
  <si>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</si>
  <si>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</si>
  <si>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</si>
  <si>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</si>
  <si>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</si>
  <si>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</si>
  <si>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</si>
  <si>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</si>
  <si>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</si>
  <si>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</si>
  <si>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</si>
  <si>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</si>
  <si>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</si>
  <si>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</si>
  <si>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</si>
  <si>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</si>
  <si>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</si>
  <si>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</si>
  <si>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</si>
  <si>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</si>
  <si>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</si>
  <si>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</si>
  <si>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</si>
  <si>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</si>
  <si>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</si>
  <si>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</si>
  <si>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</si>
  <si>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</si>
  <si>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</si>
  <si>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</si>
  <si>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</si>
  <si>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</si>
  <si>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</si>
  <si>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</si>
  <si>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</si>
  <si>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</si>
  <si>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</si>
  <si>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</si>
  <si>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</si>
  <si>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</si>
  <si>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</si>
  <si>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</si>
  <si>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</si>
  <si>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</si>
  <si>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</si>
  <si>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</si>
  <si>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</si>
  <si>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</si>
  <si>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</si>
  <si>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</si>
  <si>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</si>
  <si>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</si>
  <si>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</si>
  <si>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</si>
  <si>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</si>
  <si>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</si>
  <si>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</si>
  <si>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</si>
  <si>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</si>
  <si>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</si>
  <si>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</si>
  <si>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</si>
  <si>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</si>
  <si>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</si>
  <si>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</si>
  <si>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</si>
  <si>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</si>
  <si>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</si>
  <si>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</si>
  <si>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</si>
  <si>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</si>
  <si>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</si>
  <si>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</si>
  <si>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</si>
  <si>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</si>
  <si>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</si>
  <si>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</si>
  <si>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</si>
  <si>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</si>
  <si>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</si>
  <si>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</si>
  <si>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</si>
  <si>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</si>
  <si>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</si>
  <si>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</si>
  <si>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</si>
  <si>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</si>
  <si>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</si>
  <si>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</si>
  <si>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</si>
  <si>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</si>
  <si>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</si>
  <si>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</si>
  <si>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</si>
  <si>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</si>
  <si>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</si>
  <si>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</si>
  <si>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</si>
  <si>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</si>
  <si>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</si>
  <si>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</si>
  <si>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</si>
  <si>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</si>
  <si>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</si>
  <si>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</si>
  <si>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</si>
  <si>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</si>
  <si>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</si>
  <si>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</si>
  <si>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</si>
  <si>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</si>
  <si>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</si>
  <si>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</si>
  <si>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</si>
  <si>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</si>
  <si>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</si>
  <si>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</si>
  <si>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</si>
  <si>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</si>
  <si>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</si>
  <si>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</si>
  <si>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</si>
  <si>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</si>
  <si>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</si>
  <si>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</si>
  <si>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</si>
  <si>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</si>
  <si>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</si>
  <si>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</si>
  <si>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</si>
  <si>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</si>
  <si>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</si>
  <si>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</si>
  <si>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</si>
  <si>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</si>
  <si>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</si>
  <si>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</si>
  <si>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</si>
  <si>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</si>
  <si>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</si>
  <si>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</si>
  <si>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</si>
  <si>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</si>
  <si>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</si>
  <si>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</si>
  <si>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</si>
  <si>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</si>
  <si>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</si>
  <si>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</si>
  <si>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</si>
  <si>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</si>
  <si>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</si>
  <si>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</si>
  <si>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</si>
  <si>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</si>
  <si>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</si>
  <si>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</si>
  <si>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</si>
  <si>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</si>
  <si>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</si>
  <si>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</si>
  <si>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</si>
  <si>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</si>
  <si>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</si>
  <si>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</si>
  <si>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</si>
  <si>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</si>
  <si>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</si>
  <si>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</si>
  <si>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</si>
  <si>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</si>
  <si>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</si>
  <si>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</si>
  <si>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</si>
  <si>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</si>
  <si>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</si>
  <si>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</si>
  <si>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</si>
  <si>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</si>
  <si>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</si>
  <si>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</si>
  <si>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</si>
  <si>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</si>
  <si>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</si>
  <si>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</si>
  <si>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</si>
  <si>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</si>
  <si>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</si>
  <si>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</si>
  <si>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</si>
  <si>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</si>
  <si>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</si>
  <si>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</si>
  <si>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</si>
  <si>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</si>
  <si>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</si>
  <si>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</si>
  <si>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</si>
  <si>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</si>
  <si>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</si>
  <si>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</si>
  <si>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</si>
  <si>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</si>
  <si>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</si>
  <si>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</si>
  <si>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</si>
  <si>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</si>
  <si>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</si>
  <si>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</si>
  <si>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</si>
  <si>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</si>
  <si>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</si>
  <si>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</si>
  <si>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</si>
  <si>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</si>
  <si>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</si>
  <si>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</si>
  <si>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</si>
  <si>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</si>
  <si>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</si>
  <si>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</si>
  <si>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</si>
  <si>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</si>
  <si>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</si>
  <si>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</si>
  <si>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</si>
  <si>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</si>
  <si>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</si>
  <si>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</si>
  <si>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</si>
  <si>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</si>
  <si>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</si>
  <si>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</si>
  <si>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</si>
  <si>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</si>
  <si>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</si>
  <si>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</si>
  <si>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</si>
  <si>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</si>
  <si>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</si>
  <si>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</si>
  <si>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</si>
  <si>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</si>
  <si>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</si>
  <si>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</si>
  <si>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</si>
  <si>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</si>
  <si>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</si>
  <si>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</si>
  <si>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</si>
  <si>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</si>
  <si>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</si>
  <si>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</si>
  <si>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</si>
  <si>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</si>
  <si>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</si>
  <si>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</si>
  <si>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</si>
  <si>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</si>
  <si>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</si>
  <si>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</si>
  <si>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</si>
  <si>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</si>
  <si>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</si>
  <si>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</si>
  <si>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</si>
  <si>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</si>
  <si>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</si>
  <si>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</si>
  <si>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</si>
  <si>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</si>
  <si>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</si>
  <si>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</si>
  <si>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</si>
  <si>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</si>
  <si>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</si>
  <si>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</si>
  <si>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</si>
  <si>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</si>
  <si>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</si>
  <si>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</si>
  <si>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</si>
  <si>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</si>
  <si>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</si>
  <si>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</si>
  <si>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</si>
  <si>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</si>
  <si>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</si>
  <si>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</si>
  <si>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</si>
  <si>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</si>
  <si>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</si>
  <si>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</si>
  <si>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</si>
  <si>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</si>
  <si>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</si>
  <si>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</si>
  <si>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</si>
  <si>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</si>
  <si>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</si>
  <si>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</si>
  <si>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</si>
  <si>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</si>
  <si>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</si>
  <si>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</si>
  <si>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</si>
  <si>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</si>
  <si>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</si>
  <si>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</si>
  <si>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</si>
  <si>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</si>
  <si>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</si>
  <si>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</si>
  <si>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</si>
  <si>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</si>
  <si>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</si>
  <si>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</si>
  <si>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</si>
  <si>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</si>
  <si>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</si>
  <si>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</si>
  <si>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</si>
  <si>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</si>
  <si>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</si>
  <si>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</si>
  <si>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</si>
  <si>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</si>
  <si>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</si>
  <si>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</si>
  <si>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</si>
  <si>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</si>
  <si>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</si>
  <si>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</si>
  <si>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</si>
  <si>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</si>
  <si>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</si>
  <si>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</si>
  <si>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</si>
  <si>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</si>
  <si>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</si>
  <si>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</si>
  <si>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</si>
  <si>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</si>
  <si>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</si>
  <si>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</si>
  <si>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</si>
  <si>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</si>
  <si>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</si>
  <si>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</si>
  <si>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</si>
  <si>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</si>
  <si>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</si>
  <si>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</si>
  <si>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</si>
  <si>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</si>
  <si>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</si>
  <si>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</si>
  <si>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</si>
  <si>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</si>
  <si>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</si>
  <si>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</si>
  <si>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</si>
  <si>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</si>
  <si>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</si>
  <si>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</si>
  <si>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</si>
  <si>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</si>
  <si>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</si>
  <si>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</si>
  <si>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</si>
  <si>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</si>
  <si>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</si>
  <si>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</si>
  <si>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</si>
  <si>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</si>
  <si>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</si>
  <si>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</si>
  <si>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</si>
  <si>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</si>
  <si>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</si>
  <si>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</si>
  <si>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</si>
  <si>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</si>
  <si>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</si>
  <si>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</si>
  <si>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</si>
  <si>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</si>
  <si>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</si>
  <si>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</si>
  <si>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</si>
  <si>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</si>
  <si>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</si>
  <si>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</si>
  <si>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</si>
  <si>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</si>
  <si>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</si>
  <si>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</si>
  <si>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</si>
  <si>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</si>
  <si>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</si>
  <si>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</si>
  <si>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</si>
  <si>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</si>
  <si>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</si>
  <si>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</si>
  <si>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</si>
  <si>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</si>
  <si>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</si>
  <si>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</si>
  <si>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</si>
  <si>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</si>
  <si>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</si>
  <si>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</si>
  <si>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</si>
  <si>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</si>
  <si>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</si>
  <si>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</si>
  <si>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</si>
  <si>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</si>
  <si>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</si>
  <si>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</si>
  <si>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</si>
  <si>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</si>
  <si>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</si>
  <si>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</si>
  <si>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</si>
  <si>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</si>
  <si>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</si>
  <si>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</si>
  <si>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</si>
  <si>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</si>
  <si>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</si>
  <si>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</si>
  <si>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</si>
  <si>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</si>
  <si>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</si>
  <si>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</si>
  <si>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</si>
  <si>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</si>
  <si>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</si>
  <si>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</si>
  <si>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</si>
  <si>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</si>
  <si>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</si>
  <si>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</si>
  <si>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</si>
  <si>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</si>
  <si>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</si>
  <si>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</si>
  <si>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</si>
  <si>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</si>
  <si>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</si>
  <si>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</si>
  <si>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</si>
  <si>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</si>
  <si>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</si>
  <si>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</si>
  <si>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</si>
  <si>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</si>
  <si>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</si>
  <si>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</si>
  <si>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</si>
  <si>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</si>
  <si>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</si>
  <si>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</si>
  <si>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</si>
  <si>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</si>
  <si>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</si>
  <si>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</si>
  <si>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</si>
  <si>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</si>
  <si>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</si>
  <si>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</si>
  <si>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</si>
  <si>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</si>
  <si>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</si>
  <si>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</si>
  <si>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</si>
  <si>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</si>
  <si>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</si>
  <si>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</si>
  <si>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</si>
  <si>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</si>
  <si>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</si>
  <si>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</si>
  <si>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</si>
  <si>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</si>
  <si>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</si>
  <si>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</si>
  <si>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</si>
  <si>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</si>
  <si>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</si>
  <si>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</si>
  <si>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</si>
  <si>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</si>
  <si>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</si>
  <si>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</si>
  <si>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</si>
  <si>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</si>
  <si>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</si>
  <si>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</si>
  <si>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</si>
  <si>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</si>
  <si>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</si>
  <si>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</si>
  <si>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</si>
  <si>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</si>
  <si>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</si>
  <si>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</si>
  <si>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</si>
  <si>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</si>
  <si>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</si>
  <si>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</si>
  <si>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</si>
  <si>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</si>
  <si>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</si>
  <si>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</si>
  <si>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</si>
  <si>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</si>
  <si>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</si>
  <si>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</si>
  <si>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</si>
  <si>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</si>
  <si>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</si>
  <si>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</si>
  <si>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</si>
  <si>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</si>
  <si>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</si>
  <si>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</si>
  <si>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</si>
  <si>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</si>
  <si>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</si>
  <si>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</si>
  <si>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</si>
  <si>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</si>
  <si>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</si>
  <si>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</si>
  <si>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</si>
  <si>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</si>
  <si>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</si>
  <si>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</si>
  <si>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</si>
  <si>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</si>
  <si>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</si>
  <si>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</si>
  <si>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</si>
  <si>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</si>
  <si>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</si>
  <si>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</si>
  <si>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</si>
  <si>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</si>
  <si>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</si>
  <si>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</si>
  <si>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</si>
  <si>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</si>
  <si>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</si>
  <si>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</si>
  <si>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</si>
  <si>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</si>
  <si>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</si>
  <si>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</si>
  <si>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</si>
  <si>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</si>
  <si>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</si>
  <si>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</si>
  <si>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</si>
  <si>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</si>
  <si>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</si>
  <si>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</si>
  <si>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</si>
  <si>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</si>
  <si>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</si>
  <si>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</si>
  <si>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</si>
  <si>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</si>
  <si>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</si>
  <si>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</si>
  <si>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</si>
  <si>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</si>
  <si>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</si>
  <si>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</si>
  <si>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</si>
  <si>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</si>
  <si>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</si>
  <si>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</si>
  <si>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</si>
  <si>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</si>
  <si>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</si>
  <si>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</si>
  <si>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</si>
  <si>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</si>
  <si>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</si>
  <si>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</si>
  <si>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</si>
  <si>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</si>
  <si>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</si>
  <si>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</si>
  <si>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</si>
  <si>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</si>
  <si>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</si>
  <si>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</si>
  <si>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</si>
  <si>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</si>
  <si>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</si>
  <si>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</si>
  <si>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</si>
  <si>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</si>
  <si>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</si>
  <si>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</si>
  <si>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</si>
  <si>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</si>
  <si>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</si>
  <si>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</si>
  <si>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</si>
  <si>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</si>
  <si>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</si>
  <si>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</si>
  <si>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</si>
  <si>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</si>
  <si>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</si>
  <si>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</si>
  <si>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</si>
  <si>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</si>
  <si>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</si>
  <si>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</si>
  <si>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</si>
  <si>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</si>
  <si>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</si>
  <si>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</si>
  <si>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</si>
  <si>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</si>
  <si>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</si>
  <si>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</si>
  <si>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</si>
  <si>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</si>
  <si>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</si>
  <si>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</si>
  <si>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</si>
  <si>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</si>
  <si>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</si>
  <si>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</si>
  <si>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</si>
  <si>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</si>
  <si>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</si>
  <si>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</si>
  <si>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</si>
  <si>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</si>
  <si>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</si>
  <si>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</si>
  <si>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</si>
  <si>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</si>
  <si>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</si>
  <si>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</si>
  <si>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</si>
  <si>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</si>
  <si>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</si>
  <si>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</si>
  <si>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</si>
  <si>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</si>
  <si>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</si>
  <si>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</si>
  <si>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</si>
  <si>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</si>
  <si>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</si>
  <si>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</si>
  <si>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</si>
  <si>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</si>
  <si>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</si>
  <si>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</si>
  <si>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</si>
  <si>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</si>
  <si>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</si>
  <si>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</si>
  <si>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</si>
  <si>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</si>
  <si>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</si>
  <si>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</si>
  <si>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</si>
  <si>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</si>
  <si>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</si>
  <si>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</si>
  <si>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</si>
  <si>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</si>
  <si>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</si>
  <si>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</si>
  <si>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</si>
  <si>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</si>
  <si>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</si>
  <si>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</si>
  <si>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</si>
  <si>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</si>
  <si>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</si>
  <si>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</si>
  <si>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</si>
  <si>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</si>
  <si>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</si>
  <si>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</si>
  <si>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</si>
  <si>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</si>
  <si>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</si>
  <si>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</si>
  <si>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</si>
  <si>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</si>
  <si>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</si>
  <si>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</si>
  <si>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</si>
  <si>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</si>
  <si>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</si>
  <si>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</si>
  <si>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</si>
  <si>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</si>
  <si>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</si>
  <si>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</si>
  <si>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</si>
  <si>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</si>
  <si>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</si>
  <si>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</si>
  <si>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</si>
  <si>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</si>
  <si>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</si>
  <si>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</si>
  <si>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</si>
  <si>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</si>
  <si>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</si>
  <si>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</si>
  <si>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</si>
  <si>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</si>
  <si>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</si>
  <si>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</si>
  <si>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</si>
  <si>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</si>
  <si>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</si>
  <si>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</si>
  <si>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</si>
  <si>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</si>
  <si>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</si>
  <si>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</si>
  <si>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</si>
  <si>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</si>
  <si>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</si>
  <si>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</si>
  <si>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</si>
  <si>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</si>
  <si>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</si>
  <si>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</si>
  <si>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</si>
  <si>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</si>
  <si>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</si>
  <si>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</si>
  <si>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</si>
  <si>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</si>
  <si>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</si>
  <si>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</si>
  <si>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</si>
  <si>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</si>
  <si>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</si>
  <si>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</si>
  <si>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</si>
  <si>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</si>
  <si>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</si>
  <si>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</si>
  <si>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</si>
  <si>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</si>
  <si>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</si>
  <si>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</si>
  <si>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</si>
  <si>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</si>
  <si>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</si>
  <si>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</si>
  <si>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</si>
  <si>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</si>
  <si>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</si>
  <si>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</si>
  <si>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</si>
  <si>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</si>
  <si>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</si>
  <si>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</si>
  <si>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</si>
  <si>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</si>
  <si>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</si>
  <si>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</si>
  <si>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</si>
  <si>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</si>
  <si>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</si>
  <si>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</si>
  <si>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</si>
  <si>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</si>
  <si>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</si>
  <si>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</si>
  <si>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</si>
  <si>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</si>
  <si>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</si>
  <si>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</si>
  <si>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</si>
  <si>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</si>
  <si>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</si>
  <si>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</si>
  <si>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</si>
  <si>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</si>
  <si>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</si>
  <si>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</si>
  <si>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</si>
  <si>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</si>
  <si>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</si>
  <si>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</si>
  <si>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</si>
  <si>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</si>
  <si>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</si>
  <si>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</si>
  <si>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</si>
  <si>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</si>
  <si>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</si>
  <si>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</si>
  <si>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</si>
  <si>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</si>
  <si>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</si>
  <si>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</si>
  <si>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</si>
  <si>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</si>
  <si>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</si>
  <si>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</si>
  <si>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</si>
  <si>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</si>
  <si>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</si>
  <si>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</si>
  <si>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</si>
  <si>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</si>
  <si>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</si>
  <si>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</si>
  <si>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</si>
  <si>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</si>
  <si>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</si>
  <si>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</si>
  <si>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</si>
  <si>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</si>
  <si>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</si>
  <si>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</si>
  <si>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</si>
  <si>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</si>
  <si>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</si>
  <si>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</si>
  <si>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</si>
  <si>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</si>
  <si>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</si>
  <si>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</si>
  <si>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</si>
  <si>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</si>
  <si>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</si>
  <si>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</si>
  <si>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</si>
  <si>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</si>
  <si>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</si>
  <si>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</si>
  <si>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</si>
  <si>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</si>
  <si>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</si>
  <si>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</si>
  <si>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</si>
  <si>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</si>
  <si>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</si>
  <si>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</si>
  <si>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</si>
  <si>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</si>
  <si>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</si>
  <si>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</si>
  <si>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</si>
  <si>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</si>
  <si>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</si>
  <si>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</si>
  <si>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</si>
  <si>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</si>
  <si>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</si>
  <si>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</si>
  <si>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</si>
  <si>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</si>
  <si>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</si>
  <si>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</si>
  <si>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</si>
  <si>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</si>
  <si>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</si>
  <si>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</si>
  <si>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</si>
  <si>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</si>
  <si>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</si>
  <si>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</si>
  <si>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</si>
  <si>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</si>
  <si>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</si>
  <si>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</si>
  <si>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</si>
  <si>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</si>
  <si>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</si>
  <si>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</si>
  <si>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</si>
  <si>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</si>
  <si>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</si>
  <si>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</si>
  <si>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</si>
  <si>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</si>
  <si>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</si>
  <si>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</si>
  <si>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</si>
  <si>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</si>
  <si>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</si>
  <si>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</si>
  <si>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</si>
  <si>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</si>
  <si>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</si>
  <si>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</si>
  <si>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</si>
  <si>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</si>
  <si>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</si>
  <si>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</si>
  <si>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</si>
  <si>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</si>
  <si>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</si>
  <si>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</si>
  <si>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</si>
  <si>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</si>
  <si>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</si>
  <si>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</si>
  <si>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</si>
  <si>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</si>
  <si>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</si>
  <si>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</si>
  <si>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</si>
  <si>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</si>
  <si>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</si>
  <si>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</si>
  <si>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</si>
  <si>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</si>
  <si>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</si>
  <si>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</si>
  <si>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</si>
  <si>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</si>
  <si>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</si>
  <si>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</si>
  <si>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</si>
  <si>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</si>
  <si>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</si>
  <si>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</si>
  <si>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</si>
  <si>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</si>
  <si>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</si>
  <si>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</si>
  <si>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</si>
  <si>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</si>
  <si>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</si>
  <si>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</si>
  <si>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</si>
  <si>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</si>
  <si>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</si>
  <si>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</si>
  <si>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</si>
  <si>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</si>
  <si>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</si>
  <si>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</si>
  <si>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</si>
  <si>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</si>
  <si>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</si>
  <si>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</si>
  <si>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</si>
  <si>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</si>
  <si>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</si>
  <si>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</si>
  <si>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</si>
  <si>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</si>
  <si>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</si>
  <si>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</si>
  <si>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</si>
  <si>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</si>
  <si>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</si>
  <si>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</si>
  <si>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</si>
  <si>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</si>
  <si>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</si>
  <si>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</si>
  <si>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</si>
  <si>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</si>
  <si>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</si>
  <si>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</si>
  <si>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</si>
  <si>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</si>
  <si>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</si>
  <si>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</si>
  <si>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</si>
  <si>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</si>
  <si>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</si>
  <si>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</si>
  <si>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</si>
  <si>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</si>
  <si>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</si>
  <si>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</si>
  <si>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</si>
  <si>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</si>
  <si>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</si>
  <si>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</si>
  <si>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</si>
  <si>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</si>
  <si>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</si>
  <si>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</si>
  <si>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</si>
  <si>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</si>
  <si>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</si>
  <si>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</si>
  <si>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</si>
  <si>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</si>
  <si>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</si>
  <si>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</si>
  <si>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</si>
  <si>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</si>
  <si>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</si>
  <si>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</si>
  <si>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</si>
  <si>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</si>
  <si>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</si>
  <si>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</si>
  <si>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</si>
  <si>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</si>
  <si>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</si>
  <si>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</si>
  <si>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</si>
  <si>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</si>
  <si>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</si>
  <si>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</si>
  <si>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</si>
  <si>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</si>
  <si>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</si>
  <si>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</si>
  <si>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</si>
  <si>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</si>
  <si>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</si>
  <si>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</si>
  <si>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</si>
  <si>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</si>
  <si>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</si>
  <si>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</si>
  <si>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</si>
  <si>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</si>
  <si>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</si>
  <si>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</si>
  <si>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</si>
  <si>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</si>
  <si>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</si>
  <si>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</si>
  <si>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</si>
  <si>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</si>
  <si>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</si>
  <si>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</si>
  <si>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</si>
  <si>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</si>
  <si>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</si>
  <si>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</si>
  <si>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</si>
  <si>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</si>
  <si>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</si>
  <si>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</si>
  <si>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</si>
  <si>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</si>
  <si>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</si>
  <si>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</si>
  <si>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</si>
  <si>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</si>
  <si>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</si>
  <si>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</si>
  <si>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</si>
  <si>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</si>
  <si>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</si>
  <si>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</si>
  <si>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</si>
  <si>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</si>
  <si>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</si>
  <si>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</si>
  <si>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</si>
  <si>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</si>
  <si>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</si>
  <si>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</si>
  <si>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</si>
  <si>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</si>
  <si>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</si>
  <si>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</si>
  <si>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</si>
  <si>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</si>
  <si>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</si>
  <si>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</si>
  <si>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</si>
  <si>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</si>
  <si>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</si>
  <si>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</si>
  <si>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</si>
  <si>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</si>
  <si>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</si>
  <si>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</si>
  <si>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</si>
  <si>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</si>
  <si>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</si>
  <si>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</si>
  <si>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</si>
  <si>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</si>
  <si>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</si>
  <si>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</si>
  <si>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</si>
  <si>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</si>
  <si>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</si>
  <si>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</si>
  <si>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</si>
  <si>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</si>
  <si>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</si>
  <si>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</si>
  <si>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</si>
  <si>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</si>
  <si>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</si>
  <si>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</si>
  <si>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</si>
  <si>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</si>
  <si>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</si>
  <si>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</si>
  <si>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</si>
  <si>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</si>
  <si>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</si>
  <si>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</si>
  <si>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</si>
  <si>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</si>
  <si>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</si>
  <si>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</si>
  <si>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</si>
  <si>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</si>
  <si>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</si>
  <si>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</si>
  <si>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</si>
  <si>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</si>
  <si>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</si>
  <si>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</si>
  <si>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</si>
  <si>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</si>
  <si>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</si>
  <si>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</si>
  <si>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</si>
  <si>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</si>
  <si>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</si>
  <si>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</si>
  <si>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</si>
  <si>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</si>
  <si>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</si>
  <si>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</si>
  <si>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</si>
  <si>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</si>
  <si>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</si>
  <si>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</si>
  <si>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</si>
  <si>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</si>
  <si>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</si>
  <si>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</si>
  <si>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</si>
  <si>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</si>
  <si>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</si>
  <si>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</si>
  <si>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</si>
  <si>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</si>
  <si>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</si>
  <si>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</si>
  <si>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</si>
  <si>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</si>
  <si>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</si>
  <si>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</si>
  <si>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</si>
  <si>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</si>
  <si>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</si>
  <si>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</si>
  <si>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</si>
  <si>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</si>
  <si>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</si>
  <si>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</si>
  <si>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</si>
  <si>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</si>
  <si>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</si>
  <si>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</si>
  <si>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</si>
  <si>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</si>
  <si>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</si>
  <si>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</si>
  <si>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</si>
  <si>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</si>
  <si>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</si>
  <si>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</si>
  <si>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</si>
  <si>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</si>
  <si>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</si>
  <si>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</si>
  <si>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</si>
  <si>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</si>
  <si>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</si>
  <si>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</si>
  <si>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</si>
  <si>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</si>
  <si>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</si>
  <si>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</si>
  <si>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</si>
  <si>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</si>
  <si>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</si>
  <si>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</si>
  <si>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</si>
  <si>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</si>
  <si>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</si>
  <si>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</si>
  <si>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</si>
  <si>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</si>
  <si>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</si>
  <si>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</si>
  <si>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</si>
  <si>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</si>
  <si>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</si>
  <si>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</si>
  <si>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</si>
  <si>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</si>
  <si>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</si>
  <si>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</si>
  <si>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</si>
  <si>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</si>
  <si>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</si>
  <si>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</si>
  <si>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</si>
  <si>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</si>
  <si>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</si>
  <si>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</si>
  <si>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</si>
  <si>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</si>
  <si>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</si>
  <si>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</si>
  <si>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</si>
  <si>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</si>
  <si>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</si>
  <si>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</si>
  <si>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</si>
  <si>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</si>
  <si>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</si>
  <si>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</si>
  <si>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</si>
  <si>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</si>
  <si>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</si>
  <si>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</si>
  <si>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</si>
  <si>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</si>
  <si>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</si>
  <si>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</si>
  <si>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</si>
  <si>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</si>
  <si>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</si>
  <si>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</si>
  <si>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</si>
  <si>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</si>
  <si>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</si>
  <si>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</si>
  <si>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</si>
  <si>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</si>
  <si>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</si>
  <si>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</si>
  <si>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</si>
  <si>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</si>
  <si>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</si>
  <si>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</si>
  <si>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</si>
  <si>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</si>
  <si>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</si>
  <si>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</si>
  <si>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</si>
  <si>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</si>
  <si>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</si>
  <si>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</si>
  <si>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</si>
  <si>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</si>
  <si>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</si>
  <si>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</si>
  <si>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</si>
  <si>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</si>
  <si>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</si>
  <si>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</si>
  <si>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</si>
  <si>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</si>
  <si>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</si>
  <si>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</si>
  <si>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</si>
  <si>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</si>
  <si>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</si>
  <si>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</si>
  <si>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</si>
  <si>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</si>
  <si>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</si>
  <si>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</si>
  <si>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</si>
  <si>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</si>
  <si>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</si>
  <si>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</si>
  <si>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</si>
  <si>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</si>
  <si>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</si>
  <si>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</si>
  <si>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</si>
  <si>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</si>
  <si>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</si>
  <si>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</si>
  <si>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</si>
  <si>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</si>
  <si>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</si>
  <si>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</si>
  <si>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</si>
  <si>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</si>
  <si>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</si>
  <si>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</si>
  <si>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</si>
  <si>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</si>
  <si>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</si>
  <si>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</si>
  <si>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</si>
  <si>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</si>
  <si>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</si>
  <si>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</si>
  <si>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</si>
  <si>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</si>
  <si>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</si>
  <si>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</si>
  <si>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</si>
  <si>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</si>
  <si>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</si>
  <si>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</si>
  <si>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</si>
  <si>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</si>
  <si>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</si>
  <si>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</si>
  <si>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</si>
  <si>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</si>
  <si>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</si>
  <si>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</si>
  <si>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</si>
  <si>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</si>
  <si>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</si>
  <si>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</si>
  <si>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</si>
  <si>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</si>
  <si>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</si>
  <si>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</si>
  <si>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</si>
  <si>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</si>
  <si>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</si>
  <si>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</si>
  <si>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</si>
  <si>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</si>
  <si>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</si>
  <si>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</si>
  <si>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</si>
  <si>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</si>
  <si>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</si>
  <si>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</si>
  <si>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</si>
  <si>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</si>
  <si>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</si>
  <si>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</si>
  <si>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</si>
  <si>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</si>
  <si>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</si>
  <si>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</si>
  <si>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</si>
  <si>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</si>
  <si>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</si>
  <si>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</si>
  <si>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</si>
  <si>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</si>
  <si>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</si>
  <si>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</si>
  <si>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</si>
  <si>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</si>
  <si>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</si>
  <si>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</si>
  <si>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</si>
  <si>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</si>
  <si>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</si>
  <si>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</si>
  <si>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</si>
  <si>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</si>
  <si>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</si>
  <si>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</si>
  <si>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</si>
  <si>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</si>
  <si>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</si>
  <si>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</si>
  <si>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</si>
  <si>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</si>
  <si>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</si>
  <si>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</si>
  <si>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</si>
  <si>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</si>
  <si>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</si>
  <si>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</si>
  <si>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</si>
  <si>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</si>
  <si>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</si>
  <si>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</si>
  <si>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</si>
  <si>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</si>
  <si>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</si>
  <si>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</si>
  <si>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</si>
  <si>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</si>
  <si>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</si>
  <si>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</si>
  <si>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</si>
  <si>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</si>
  <si>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</si>
  <si>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</si>
  <si>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</si>
  <si>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</si>
  <si>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</si>
  <si>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</si>
  <si>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</si>
  <si>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</si>
  <si>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</si>
  <si>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</si>
  <si>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</si>
  <si>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</si>
  <si>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</si>
  <si>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</si>
  <si>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</si>
  <si>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</si>
  <si>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</si>
  <si>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</si>
  <si>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</si>
  <si>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</si>
  <si>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</si>
  <si>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</si>
  <si>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</si>
  <si>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</si>
  <si>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</si>
  <si>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</si>
  <si>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</si>
  <si>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</si>
  <si>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</si>
  <si>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</si>
  <si>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</si>
  <si>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</si>
  <si>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</si>
  <si>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</si>
  <si>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</si>
  <si>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</si>
  <si>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</si>
  <si>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</si>
  <si>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</si>
  <si>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</si>
  <si>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</si>
  <si>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</si>
  <si>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</si>
  <si>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</si>
  <si>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</si>
  <si>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</si>
  <si>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</si>
  <si>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</si>
  <si>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</si>
  <si>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</si>
  <si>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</si>
  <si>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</si>
  <si>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</si>
  <si>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</si>
  <si>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</si>
  <si>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</si>
  <si>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</si>
  <si>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</si>
  <si>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</si>
  <si>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</si>
  <si>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</si>
  <si>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</si>
  <si>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</si>
  <si>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</si>
  <si>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</si>
  <si>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</si>
  <si>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</si>
  <si>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</si>
  <si>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</si>
  <si>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</si>
  <si>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</si>
  <si>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</si>
  <si>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</si>
  <si>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</si>
  <si>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</si>
  <si>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</si>
  <si>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</si>
  <si>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</si>
  <si>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</si>
  <si>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</si>
  <si>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</si>
  <si>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</si>
  <si>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</si>
  <si>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</si>
  <si>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</si>
  <si>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</si>
  <si>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</si>
  <si>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</si>
  <si>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</si>
  <si>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</si>
  <si>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</si>
  <si>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</si>
  <si>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</si>
  <si>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</si>
  <si>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</si>
  <si>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</si>
  <si>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</si>
  <si>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</si>
  <si>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</si>
  <si>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</si>
  <si>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</si>
  <si>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</si>
  <si>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</si>
  <si>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</si>
  <si>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</si>
  <si>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</si>
  <si>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</si>
  <si>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</si>
  <si>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</si>
  <si>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</si>
  <si>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</si>
  <si>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</si>
  <si>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</si>
  <si>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</si>
  <si>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</si>
  <si>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</si>
  <si>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</si>
  <si>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</si>
  <si>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</si>
  <si>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</si>
  <si>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</si>
  <si>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</si>
  <si>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</si>
  <si>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</si>
  <si>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</si>
  <si>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</si>
  <si>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</si>
  <si>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</si>
  <si>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</si>
  <si>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</si>
  <si>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</si>
  <si>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</si>
  <si>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</si>
  <si>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</si>
  <si>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</si>
  <si>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</si>
  <si>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</si>
  <si>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</si>
  <si>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</si>
  <si>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</si>
  <si>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</si>
  <si>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</si>
  <si>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</si>
  <si>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</si>
  <si>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</si>
  <si>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</si>
  <si>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</si>
  <si>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</si>
  <si>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</si>
  <si>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</si>
  <si>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</si>
  <si>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</si>
  <si>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</si>
  <si>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</si>
  <si>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</si>
  <si>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</si>
  <si>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</si>
  <si>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</si>
  <si>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</si>
  <si>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</si>
  <si>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</si>
  <si>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</si>
  <si>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</si>
  <si>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</si>
  <si>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</si>
  <si>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</si>
  <si>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</si>
  <si>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</si>
  <si>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</si>
  <si>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</si>
  <si>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</si>
  <si>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</si>
  <si>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</si>
  <si>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</si>
  <si>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</si>
  <si>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</si>
  <si>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</si>
  <si>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</si>
  <si>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</si>
  <si>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</si>
  <si>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</si>
  <si>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</si>
  <si>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</si>
  <si>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</si>
  <si>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</si>
  <si>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</si>
  <si>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</si>
  <si>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</si>
  <si>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</si>
  <si>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</si>
  <si>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</si>
  <si>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</si>
  <si>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</si>
  <si>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</si>
  <si>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</si>
  <si>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</si>
  <si>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</si>
  <si>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</si>
  <si>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</si>
  <si>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</si>
  <si>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</si>
  <si>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</si>
  <si>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</si>
  <si>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</si>
  <si>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</si>
  <si>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</si>
  <si>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</si>
  <si>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</si>
  <si>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</si>
  <si>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</si>
  <si>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</si>
  <si>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</si>
  <si>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</si>
  <si>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</si>
  <si>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</si>
  <si>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</si>
  <si>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</si>
  <si>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</si>
  <si>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</si>
  <si>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</si>
  <si>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</si>
  <si>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</si>
  <si>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</si>
  <si>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</si>
  <si>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</si>
  <si>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</si>
  <si>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</si>
  <si>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</si>
  <si>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</si>
  <si>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</si>
  <si>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</si>
  <si>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</si>
  <si>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</si>
  <si>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</si>
  <si>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</si>
  <si>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</si>
  <si>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</si>
  <si>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</si>
  <si>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</si>
  <si>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</si>
  <si>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</si>
  <si>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</si>
  <si>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</si>
  <si>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</si>
  <si>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</si>
  <si>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</si>
  <si>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</si>
  <si>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</si>
  <si>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</si>
  <si>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</si>
  <si>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</si>
  <si>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</si>
  <si>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</si>
  <si>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</si>
  <si>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</si>
  <si>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</si>
  <si>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</si>
  <si>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</si>
  <si>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</si>
  <si>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</si>
  <si>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</si>
  <si>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</si>
  <si>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</si>
  <si>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</si>
  <si>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</si>
  <si>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</si>
  <si>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</si>
  <si>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</si>
  <si>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</si>
  <si>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</si>
  <si>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</si>
  <si>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</si>
  <si>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</si>
  <si>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</si>
  <si>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</si>
  <si>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</si>
  <si>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</si>
  <si>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</si>
  <si>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</si>
  <si>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</si>
  <si>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</si>
  <si>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</si>
  <si>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</si>
  <si>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</si>
  <si>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</si>
  <si>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</si>
  <si>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</si>
  <si>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</si>
  <si>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</si>
  <si>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</si>
  <si>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</si>
  <si>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</si>
  <si>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</si>
  <si>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</si>
  <si>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</si>
  <si>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</si>
  <si>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</si>
  <si>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</si>
  <si>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</si>
  <si>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</si>
  <si>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</si>
  <si>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</si>
  <si>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</si>
  <si>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</si>
  <si>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</si>
  <si>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</si>
  <si>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</si>
  <si>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</si>
  <si>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</si>
  <si>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</si>
  <si>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</si>
  <si>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</si>
  <si>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</si>
  <si>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</si>
  <si>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</si>
  <si>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</si>
  <si>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</si>
  <si>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</si>
  <si>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</si>
  <si>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</si>
  <si>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</si>
  <si>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</si>
  <si>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</si>
  <si>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</si>
  <si>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</si>
  <si>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</si>
  <si>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</si>
  <si>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</si>
  <si>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</si>
  <si>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</si>
  <si>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</si>
  <si>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</si>
  <si>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</si>
  <si>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</si>
  <si>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</si>
  <si>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</si>
  <si>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</si>
  <si>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</si>
  <si>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</si>
  <si>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</si>
  <si>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</si>
  <si>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</si>
  <si>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</si>
  <si>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</si>
  <si>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</si>
  <si>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</si>
  <si>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</si>
  <si>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</si>
  <si>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</si>
  <si>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</si>
  <si>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</si>
  <si>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</si>
  <si>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</si>
  <si>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</si>
  <si>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</si>
  <si>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</si>
  <si>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</si>
  <si>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</si>
  <si>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</si>
  <si>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</si>
  <si>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</si>
  <si>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</si>
  <si>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</si>
  <si>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</si>
  <si>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</si>
  <si>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</si>
  <si>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</si>
  <si>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</si>
  <si>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</si>
  <si>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</si>
  <si>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</si>
  <si>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</si>
  <si>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</si>
  <si>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</si>
  <si>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</si>
  <si>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</si>
  <si>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</si>
  <si>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</si>
  <si>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</si>
  <si>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</si>
  <si>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</si>
  <si>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</si>
  <si>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</si>
  <si>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</si>
  <si>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</si>
  <si>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</si>
  <si>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</si>
  <si>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</si>
  <si>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</si>
  <si>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</si>
  <si>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</si>
  <si>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</si>
  <si>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</si>
  <si>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</si>
  <si>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</si>
  <si>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</si>
  <si>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</si>
  <si>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</si>
  <si>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</si>
  <si>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</si>
  <si>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</si>
  <si>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</si>
  <si>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</si>
  <si>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</si>
  <si>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</si>
  <si>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</si>
  <si>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</si>
  <si>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</si>
  <si>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</si>
  <si>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</si>
  <si>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</si>
  <si>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</si>
  <si>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</si>
  <si>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</si>
  <si>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</si>
  <si>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</si>
  <si>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</si>
  <si>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</si>
  <si>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</si>
  <si>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</si>
  <si>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</si>
  <si>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</si>
  <si>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</si>
  <si>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</si>
  <si>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</si>
  <si>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</si>
  <si>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</si>
  <si>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</si>
  <si>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</si>
  <si>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</si>
  <si>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</si>
  <si>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</si>
  <si>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</si>
  <si>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</si>
  <si>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</si>
  <si>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</si>
  <si>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</si>
  <si>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</si>
  <si>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</si>
  <si>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</si>
  <si>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</si>
  <si>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</si>
  <si>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</si>
  <si>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</si>
  <si>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</si>
  <si>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</si>
  <si>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</si>
  <si>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</si>
  <si>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</si>
  <si>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</si>
  <si>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</si>
  <si>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</si>
  <si>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</si>
  <si>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</si>
  <si>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</si>
  <si>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</si>
  <si>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</si>
  <si>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</si>
  <si>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</si>
  <si>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</si>
  <si>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</si>
  <si>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</si>
  <si>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</si>
  <si>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</si>
  <si>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</si>
  <si>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</si>
  <si>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</si>
  <si>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</si>
  <si>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</si>
  <si>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</si>
  <si>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</si>
  <si>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</si>
  <si>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</si>
  <si>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</si>
  <si>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</si>
  <si>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</si>
  <si>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</si>
  <si>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</si>
  <si>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</si>
  <si>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</si>
  <si>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</si>
  <si>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</si>
  <si>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</si>
  <si>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</si>
  <si>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</si>
  <si>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</si>
  <si>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</si>
  <si>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</si>
  <si>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</si>
  <si>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</si>
  <si>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</si>
  <si>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</si>
  <si>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</si>
  <si>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</si>
  <si>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</si>
  <si>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</si>
  <si>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</si>
  <si>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</si>
  <si>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</si>
  <si>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</si>
  <si>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</si>
  <si>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</si>
  <si>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</si>
  <si>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</si>
  <si>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</si>
  <si>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</si>
  <si>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</si>
  <si>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</si>
  <si>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</si>
  <si>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</si>
  <si>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</si>
  <si>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</si>
  <si>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</si>
  <si>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</si>
  <si>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</si>
  <si>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</si>
  <si>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</si>
  <si>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</si>
  <si>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</si>
  <si>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</si>
  <si>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</si>
  <si>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</si>
  <si>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</si>
  <si>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</si>
  <si>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</si>
  <si>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</si>
  <si>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</si>
  <si>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</si>
  <si>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</si>
  <si>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</si>
  <si>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</si>
  <si>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</si>
  <si>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</si>
  <si>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</si>
  <si>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</si>
  <si>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</si>
  <si>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</si>
  <si>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</si>
  <si>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</si>
  <si>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</si>
  <si>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</si>
  <si>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</si>
  <si>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</si>
  <si>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</si>
  <si>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</si>
  <si>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</si>
  <si>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</si>
  <si>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</si>
  <si>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</si>
  <si>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</si>
  <si>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</si>
  <si>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</si>
  <si>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</si>
  <si>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</si>
  <si>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</si>
  <si>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</si>
  <si>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</si>
  <si>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</si>
  <si>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</si>
  <si>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</si>
  <si>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</si>
  <si>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</si>
  <si>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</si>
  <si>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</si>
  <si>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</si>
  <si>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</si>
  <si>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</si>
  <si>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</si>
  <si>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</si>
  <si>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</si>
  <si>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</si>
  <si>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</si>
  <si>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</si>
  <si>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</si>
  <si>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</si>
  <si>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</si>
  <si>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</si>
  <si>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</si>
  <si>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</si>
  <si>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</si>
  <si>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</si>
  <si>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</si>
  <si>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</si>
  <si>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</si>
  <si>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</si>
  <si>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</si>
  <si>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</si>
  <si>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</si>
  <si>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</si>
  <si>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</si>
  <si>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</si>
  <si>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</si>
  <si>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</si>
  <si>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</si>
  <si>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</si>
  <si>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</si>
  <si>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</si>
  <si>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</si>
  <si>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</si>
  <si>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</si>
  <si>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</si>
  <si>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</si>
  <si>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</si>
  <si>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</si>
  <si>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</si>
  <si>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</si>
  <si>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</si>
  <si>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</si>
  <si>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</si>
  <si>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</si>
  <si>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</si>
  <si>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</si>
  <si>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</si>
  <si>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</si>
  <si>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</si>
  <si>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</si>
  <si>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</si>
  <si>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</si>
  <si>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</si>
  <si>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</si>
  <si>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</si>
  <si>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</si>
  <si>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</si>
  <si>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</si>
  <si>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</si>
  <si>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</si>
  <si>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</si>
  <si>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</si>
  <si>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</si>
  <si>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</si>
  <si>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</si>
  <si>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</si>
  <si>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</si>
  <si>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</si>
  <si>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</si>
  <si>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</si>
  <si>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</si>
  <si>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</si>
  <si>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</si>
  <si>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</si>
  <si>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</si>
  <si>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</si>
  <si>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</si>
  <si>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</si>
  <si>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</si>
  <si>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</si>
  <si>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</si>
  <si>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</si>
  <si>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</si>
  <si>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</si>
  <si>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</si>
  <si>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</si>
  <si>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</si>
  <si>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</si>
  <si>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</si>
  <si>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</si>
  <si>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</si>
  <si>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</si>
  <si>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</si>
  <si>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</si>
  <si>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</si>
  <si>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</si>
  <si>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</si>
  <si>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</si>
  <si>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</si>
  <si>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</si>
  <si>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</si>
  <si>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</si>
  <si>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</si>
  <si>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</si>
  <si>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</si>
  <si>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</si>
  <si>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</si>
  <si>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</si>
  <si>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</si>
  <si>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</si>
  <si>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</si>
  <si>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</si>
  <si>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</si>
  <si>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</si>
  <si>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</si>
  <si>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</si>
  <si>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</si>
  <si>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</si>
  <si>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</si>
  <si>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</si>
  <si>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</si>
  <si>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</si>
  <si>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</si>
  <si>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</si>
  <si>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</si>
  <si>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</si>
  <si>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</si>
  <si>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</si>
  <si>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</si>
  <si>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</si>
  <si>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</si>
  <si>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</si>
  <si>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</si>
  <si>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</si>
  <si>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</si>
  <si>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</si>
  <si>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</si>
  <si>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</si>
  <si>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</si>
  <si>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</si>
  <si>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</si>
  <si>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</si>
  <si>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</si>
  <si>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</si>
  <si>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</si>
  <si>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</si>
  <si>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</si>
  <si>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</si>
  <si>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</si>
  <si>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</si>
  <si>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</si>
  <si>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</si>
  <si>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</si>
  <si>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</si>
  <si>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</si>
  <si>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</si>
  <si>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</si>
  <si>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</si>
  <si>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</si>
  <si>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</si>
  <si>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</si>
  <si>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</si>
  <si>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</si>
  <si>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</si>
  <si>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</si>
  <si>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</si>
  <si>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</si>
  <si>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</si>
  <si>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</si>
  <si>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</si>
  <si>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</si>
  <si>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</si>
  <si>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</si>
  <si>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</si>
  <si>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</si>
  <si>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</si>
  <si>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</si>
  <si>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</si>
  <si>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</si>
  <si>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</si>
  <si>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</si>
  <si>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</si>
  <si>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</si>
  <si>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</si>
  <si>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</si>
  <si>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</si>
  <si>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</si>
  <si>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</si>
  <si>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</si>
  <si>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</si>
  <si>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</si>
  <si>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</si>
  <si>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</si>
  <si>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</si>
  <si>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</si>
  <si>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</si>
  <si>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</si>
  <si>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</si>
  <si>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</si>
  <si>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</si>
  <si>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</si>
  <si>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</si>
  <si>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</si>
  <si>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</si>
  <si>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</si>
  <si>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</si>
  <si>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</si>
  <si>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</si>
  <si>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</si>
  <si>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</si>
  <si>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</si>
  <si>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</si>
  <si>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</si>
  <si>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</si>
  <si>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</si>
  <si>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</si>
  <si>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</si>
  <si>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</si>
  <si>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</si>
  <si>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</si>
  <si>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</si>
  <si>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</si>
  <si>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</si>
  <si>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</si>
  <si>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</si>
  <si>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</si>
  <si>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</si>
  <si>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</si>
  <si>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</si>
  <si>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</si>
  <si>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</si>
  <si>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</si>
  <si>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</si>
  <si>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</si>
  <si>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</si>
  <si>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</si>
  <si>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</si>
  <si>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</si>
  <si>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</si>
  <si>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</si>
  <si>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</si>
  <si>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</si>
  <si>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</si>
  <si>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</si>
  <si>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</si>
  <si>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</si>
  <si>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</si>
  <si>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</si>
  <si>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</si>
  <si>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</si>
  <si>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</si>
  <si>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</si>
  <si>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</si>
  <si>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</si>
  <si>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</si>
  <si>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</si>
  <si>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</si>
  <si>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</si>
  <si>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</si>
  <si>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</si>
  <si>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</si>
  <si>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</si>
  <si>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</si>
  <si>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</si>
  <si>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</si>
  <si>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</si>
  <si>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</si>
  <si>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</si>
  <si>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</si>
  <si>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</si>
  <si>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</si>
  <si>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</si>
  <si>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</si>
  <si>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</si>
  <si>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</si>
  <si>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</si>
  <si>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</si>
  <si>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</si>
  <si>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</si>
  <si>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</si>
  <si>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</si>
  <si>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</si>
  <si>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</si>
  <si>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</si>
  <si>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</si>
  <si>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</si>
  <si>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</si>
  <si>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</si>
  <si>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</si>
  <si>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</si>
  <si>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</si>
  <si>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</si>
  <si>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</si>
  <si>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</si>
  <si>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</si>
  <si>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</si>
  <si>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</si>
  <si>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</si>
  <si>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</si>
  <si>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</si>
  <si>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</si>
  <si>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</si>
  <si>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</si>
  <si>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</si>
  <si>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</si>
  <si>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</si>
  <si>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</si>
  <si>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</si>
  <si>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</si>
  <si>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</si>
  <si>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</si>
  <si>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</si>
  <si>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</si>
  <si>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</si>
  <si>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</si>
  <si>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</si>
  <si>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</si>
  <si>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</si>
  <si>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</si>
  <si>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</si>
  <si>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</si>
  <si>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</si>
  <si>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</si>
  <si>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</si>
  <si>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</si>
  <si>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</si>
  <si>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</si>
  <si>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</si>
  <si>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</si>
  <si>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</si>
  <si>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</si>
  <si>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</si>
  <si>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</si>
  <si>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</si>
  <si>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</si>
  <si>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</si>
  <si>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</si>
  <si>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</si>
  <si>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</si>
  <si>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</si>
  <si>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</si>
  <si>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</si>
  <si>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</si>
  <si>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</si>
  <si>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</si>
  <si>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</si>
  <si>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</si>
  <si>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</si>
  <si>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</si>
  <si>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</si>
  <si>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</si>
  <si>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</si>
  <si>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</si>
  <si>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</si>
  <si>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</si>
  <si>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</si>
  <si>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</si>
  <si>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</si>
  <si>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</si>
  <si>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</si>
  <si>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</si>
  <si>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</si>
  <si>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</si>
  <si>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</si>
  <si>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</si>
  <si>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</si>
  <si>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</si>
  <si>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</si>
  <si>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</si>
  <si>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</si>
  <si>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</si>
  <si>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</si>
  <si>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</si>
  <si>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</si>
  <si>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</si>
  <si>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</si>
  <si>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</si>
  <si>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</si>
  <si>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</si>
  <si>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</si>
  <si>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</si>
  <si>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</si>
  <si>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</si>
  <si>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</si>
  <si>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</si>
  <si>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</si>
  <si>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</si>
  <si>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</si>
  <si>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</si>
  <si>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</si>
  <si>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</si>
  <si>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</si>
  <si>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</si>
  <si>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</si>
  <si>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</si>
  <si>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</si>
  <si>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</si>
  <si>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</si>
  <si>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</si>
  <si>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</si>
  <si>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</si>
  <si>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</si>
  <si>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</si>
  <si>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</si>
  <si>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</si>
  <si>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</si>
  <si>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</si>
  <si>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</si>
  <si>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</si>
  <si>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</si>
  <si>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</si>
  <si>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</si>
  <si>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</si>
  <si>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</si>
  <si>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</si>
  <si>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</si>
  <si>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</si>
  <si>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</si>
  <si>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</si>
  <si>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</si>
  <si>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</si>
  <si>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</si>
  <si>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</si>
  <si>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</si>
  <si>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</si>
  <si>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</si>
  <si>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</si>
  <si>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</si>
  <si>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</si>
  <si>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</si>
  <si>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</si>
  <si>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</si>
  <si>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</si>
  <si>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</si>
  <si>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</si>
  <si>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</si>
  <si>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</si>
  <si>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</si>
  <si>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</si>
  <si>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</si>
  <si>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</si>
  <si>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</si>
  <si>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</si>
  <si>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</si>
  <si>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</si>
  <si>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</si>
  <si>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</si>
  <si>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</si>
  <si>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</si>
  <si>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</si>
  <si>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</si>
  <si>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</si>
  <si>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</si>
  <si>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</si>
  <si>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</si>
  <si>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</si>
  <si>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</si>
  <si>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</si>
  <si>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</si>
  <si>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</si>
  <si>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</si>
  <si>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</si>
  <si>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</si>
  <si>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</si>
  <si>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</si>
  <si>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</si>
  <si>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</si>
  <si>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</si>
  <si>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</si>
  <si>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</si>
  <si>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</si>
  <si>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</si>
  <si>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</si>
  <si>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</si>
  <si>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</si>
  <si>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</si>
  <si>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</si>
  <si>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</si>
  <si>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</si>
  <si>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</si>
  <si>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</si>
  <si>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</si>
  <si>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</si>
  <si>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</si>
  <si>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</si>
  <si>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</si>
  <si>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</si>
  <si>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</si>
  <si>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</si>
  <si>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</si>
  <si>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</si>
  <si>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</si>
  <si>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</si>
  <si>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</si>
  <si>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</si>
  <si>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</si>
  <si>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</si>
  <si>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</si>
  <si>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</si>
  <si>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</si>
  <si>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</si>
  <si>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</si>
  <si>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</si>
  <si>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</si>
  <si>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</si>
  <si>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</si>
  <si>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</si>
  <si>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</si>
  <si>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</si>
  <si>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</si>
  <si>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</si>
  <si>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</si>
  <si>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</si>
  <si>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</si>
  <si>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</si>
  <si>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</si>
  <si>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</si>
  <si>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</si>
  <si>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</si>
  <si>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</si>
  <si>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</si>
  <si>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</si>
  <si>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</si>
  <si>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</si>
  <si>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</si>
  <si>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</si>
  <si>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</si>
  <si>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</si>
  <si>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</si>
  <si>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</si>
  <si>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</si>
  <si>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</si>
  <si>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</si>
  <si>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</si>
  <si>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</si>
  <si>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</si>
  <si>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</si>
  <si>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</si>
  <si>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</si>
  <si>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</si>
  <si>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</si>
  <si>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</si>
  <si>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</si>
  <si>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</si>
  <si>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</si>
  <si>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</si>
  <si>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</si>
  <si>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</si>
  <si>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</si>
  <si>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</si>
  <si>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</si>
  <si>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</si>
  <si>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</si>
  <si>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</si>
  <si>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</si>
  <si>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</si>
  <si>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</si>
  <si>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</si>
  <si>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</si>
  <si>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</si>
  <si>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</si>
  <si>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</si>
  <si>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</si>
  <si>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</si>
  <si>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</si>
  <si>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</si>
  <si>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</si>
  <si>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</si>
  <si>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</si>
  <si>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</si>
  <si>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</si>
  <si>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</si>
  <si>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</si>
  <si>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</si>
  <si>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</si>
  <si>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</si>
  <si>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</si>
  <si>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</si>
  <si>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</si>
  <si>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</si>
  <si>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</si>
  <si>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</si>
  <si>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</si>
  <si>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</si>
  <si>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</si>
  <si>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</si>
  <si>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</si>
  <si>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</si>
  <si>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</si>
  <si>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</si>
  <si>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</si>
  <si>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</si>
  <si>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</si>
  <si>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</si>
  <si>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</si>
  <si>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</si>
  <si>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</si>
  <si>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</si>
  <si>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</si>
  <si>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</si>
  <si>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</si>
  <si>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</si>
  <si>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</si>
  <si>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</si>
  <si>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</si>
  <si>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</si>
  <si>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</si>
  <si>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</si>
  <si>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</si>
  <si>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</si>
  <si>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</si>
  <si>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</si>
  <si>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</si>
  <si>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</si>
  <si>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</si>
  <si>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</si>
  <si>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</si>
  <si>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</si>
  <si>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</si>
  <si>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</si>
  <si>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</si>
  <si>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</si>
  <si>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</si>
  <si>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</si>
  <si>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</si>
  <si>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</si>
  <si>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</si>
  <si>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</si>
  <si>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</si>
  <si>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</si>
  <si>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</si>
  <si>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</si>
  <si>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</si>
  <si>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</si>
  <si>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</si>
  <si>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</si>
  <si>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</si>
  <si>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</si>
  <si>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</si>
  <si>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</si>
  <si>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</si>
  <si>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</si>
  <si>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</si>
  <si>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</si>
  <si>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</si>
  <si>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</si>
  <si>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</si>
  <si>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</si>
  <si>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</si>
  <si>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</si>
  <si>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</si>
  <si>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</si>
  <si>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</si>
  <si>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</si>
  <si>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</si>
  <si>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</si>
  <si>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</si>
  <si>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</si>
  <si>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</si>
  <si>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</si>
  <si>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</si>
  <si>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</si>
  <si>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</si>
  <si>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</si>
  <si>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</si>
  <si>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</si>
  <si>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</si>
  <si>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</si>
  <si>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</si>
  <si>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</si>
  <si>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</si>
  <si>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</si>
  <si>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</si>
  <si>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</si>
  <si>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</si>
  <si>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</si>
  <si>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</si>
  <si>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</si>
  <si>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</si>
  <si>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</si>
  <si>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</si>
  <si>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</si>
  <si>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</si>
  <si>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</si>
  <si>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</si>
  <si>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</si>
  <si>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</si>
  <si>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</si>
  <si>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</si>
  <si>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</si>
  <si>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</si>
  <si>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</si>
  <si>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</si>
  <si>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</si>
  <si>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</si>
  <si>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</si>
  <si>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</si>
  <si>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</si>
  <si>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</si>
  <si>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</si>
  <si>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</si>
  <si>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</si>
  <si>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</si>
  <si>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</si>
  <si>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</si>
  <si>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</si>
  <si>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</si>
  <si>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</si>
  <si>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</si>
  <si>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</si>
  <si>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</si>
  <si>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</si>
  <si>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</si>
  <si>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</si>
  <si>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</si>
  <si>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</si>
  <si>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</si>
  <si>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</si>
  <si>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</si>
  <si>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</si>
  <si>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</si>
  <si>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</si>
  <si>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</si>
  <si>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</si>
  <si>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</si>
  <si>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</si>
  <si>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</si>
  <si>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</si>
  <si>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</si>
  <si>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</si>
  <si>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</si>
  <si>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</si>
  <si>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</si>
  <si>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</si>
  <si>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</si>
  <si>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</si>
  <si>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</si>
  <si>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</si>
  <si>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</si>
  <si>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</si>
  <si>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</si>
  <si>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</si>
  <si>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</si>
  <si>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</si>
  <si>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</si>
  <si>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</si>
  <si>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</si>
  <si>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</si>
  <si>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</si>
  <si>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</si>
  <si>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</si>
  <si>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</si>
  <si>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</si>
  <si>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</si>
  <si>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</si>
  <si>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</si>
  <si>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</si>
  <si>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</si>
  <si>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</si>
  <si>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</si>
  <si>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</si>
  <si>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</si>
  <si>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</si>
  <si>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</si>
  <si>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</si>
  <si>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</si>
  <si>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</si>
  <si>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</si>
  <si>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</si>
  <si>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</si>
  <si>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</si>
  <si>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</si>
  <si>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</si>
  <si>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</si>
  <si>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</si>
  <si>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</si>
  <si>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</si>
  <si>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</si>
  <si>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</si>
  <si>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</si>
  <si>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</si>
  <si>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</si>
  <si>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</si>
  <si>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</si>
  <si>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</si>
  <si>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</si>
  <si>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</si>
  <si>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</si>
  <si>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</si>
  <si>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</si>
  <si>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</si>
  <si>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</si>
  <si>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</si>
  <si>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</si>
  <si>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</si>
  <si>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</si>
  <si>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</si>
  <si>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</si>
  <si>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</si>
  <si>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</si>
  <si>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</si>
  <si>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</si>
  <si>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</si>
  <si>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</si>
  <si>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</si>
  <si>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</si>
  <si>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</si>
  <si>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</si>
  <si>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</si>
  <si>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</si>
  <si>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</si>
  <si>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</si>
  <si>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</si>
  <si>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</si>
  <si>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</si>
  <si>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</si>
  <si>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</si>
  <si>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</si>
  <si>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</si>
  <si>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</si>
  <si>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</si>
  <si>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</si>
  <si>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</si>
  <si>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</si>
  <si>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</si>
  <si>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</si>
  <si>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</si>
  <si>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</si>
  <si>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</si>
  <si>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</si>
  <si>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</si>
  <si>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</si>
  <si>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</si>
  <si>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</si>
  <si>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</si>
  <si>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</si>
  <si>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</si>
  <si>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</si>
  <si>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</si>
  <si>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</si>
  <si>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</si>
  <si>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</si>
  <si>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</si>
  <si>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</si>
  <si>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</si>
  <si>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</si>
  <si>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</si>
  <si>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</si>
  <si>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</si>
  <si>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</si>
  <si>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</si>
  <si>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</si>
  <si>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</si>
  <si>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</si>
  <si>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</si>
  <si>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</si>
  <si>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</si>
  <si>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</si>
  <si>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</si>
  <si>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</si>
  <si>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</si>
  <si>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</si>
  <si>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</si>
  <si>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</si>
  <si>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</si>
  <si>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</si>
  <si>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</si>
  <si>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</si>
  <si>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</si>
  <si>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</si>
  <si>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</si>
  <si>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</si>
  <si>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</si>
  <si>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</si>
  <si>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</si>
  <si>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</si>
  <si>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</si>
  <si>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</si>
  <si>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</si>
  <si>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</si>
  <si>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</si>
  <si>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</si>
  <si>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</si>
  <si>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</si>
  <si>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</si>
  <si>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</si>
  <si>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</si>
  <si>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</si>
  <si>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</si>
  <si>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</si>
  <si>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</si>
  <si>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</si>
  <si>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</si>
  <si>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</si>
  <si>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</si>
  <si>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</si>
  <si>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</si>
  <si>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</si>
  <si>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</si>
  <si>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</si>
  <si>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</si>
  <si>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</si>
  <si>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</si>
  <si>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</si>
  <si>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</si>
  <si>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</si>
  <si>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</si>
  <si>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</si>
  <si>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</si>
  <si>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</si>
  <si>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</si>
  <si>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</si>
  <si>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</si>
  <si>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</si>
  <si>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</si>
  <si>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</si>
  <si>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</si>
  <si>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</si>
  <si>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</si>
  <si>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</si>
  <si>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</si>
  <si>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</si>
  <si>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</si>
  <si>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</si>
  <si>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</si>
  <si>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</si>
  <si>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</si>
  <si>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</si>
  <si>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</si>
  <si>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</si>
  <si>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</si>
  <si>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</si>
  <si>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</si>
  <si>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</si>
  <si>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</si>
  <si>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</si>
  <si>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</si>
  <si>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</si>
  <si>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</si>
  <si>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</si>
  <si>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</si>
  <si>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</si>
  <si>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</si>
  <si>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</si>
  <si>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</si>
  <si>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</si>
  <si>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</si>
  <si>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</si>
  <si>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</si>
  <si>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</si>
  <si>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</si>
  <si>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</si>
  <si>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</si>
  <si>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</si>
  <si>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</si>
  <si>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</si>
  <si>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</si>
  <si>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</si>
  <si>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</si>
  <si>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</si>
  <si>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</si>
  <si>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</si>
  <si>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</si>
  <si>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</si>
  <si>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</si>
  <si>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</si>
  <si>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</si>
  <si>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</si>
  <si>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</si>
  <si>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</si>
  <si>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</si>
  <si>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</si>
  <si>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</si>
  <si>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</si>
  <si>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</si>
  <si>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</si>
  <si>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</si>
  <si>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</si>
  <si>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</si>
  <si>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</si>
  <si>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</si>
  <si>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</si>
  <si>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</si>
  <si>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</si>
  <si>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</si>
  <si>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</si>
  <si>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</si>
  <si>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</si>
  <si>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</si>
  <si>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</si>
  <si>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</si>
  <si>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</si>
  <si>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</si>
  <si>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</si>
  <si>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</si>
  <si>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</si>
  <si>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</si>
  <si>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</si>
  <si>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</si>
  <si>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</si>
  <si>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</si>
  <si>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</si>
  <si>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</si>
  <si>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</si>
  <si>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</si>
  <si>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</si>
  <si>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</si>
  <si>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</si>
  <si>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</si>
  <si>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</si>
  <si>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</si>
  <si>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</si>
  <si>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</si>
  <si>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</si>
  <si>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</si>
  <si>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</si>
  <si>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</si>
  <si>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</si>
  <si>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</si>
  <si>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</si>
  <si>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</si>
  <si>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</si>
  <si>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</si>
  <si>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</si>
  <si>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</si>
  <si>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</si>
  <si>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</si>
  <si>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</si>
  <si>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</si>
  <si>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</si>
  <si>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</si>
  <si>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</si>
  <si>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</si>
  <si>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</si>
  <si>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</si>
  <si>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</si>
  <si>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</si>
  <si>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</si>
  <si>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</si>
  <si>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</si>
  <si>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</si>
  <si>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</si>
  <si>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</si>
  <si>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</si>
  <si>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</si>
  <si>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</si>
  <si>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</si>
  <si>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</si>
  <si>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</si>
  <si>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</si>
  <si>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</si>
  <si>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</si>
  <si>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</si>
  <si>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</si>
  <si>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</si>
  <si>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</si>
  <si>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</si>
  <si>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</si>
  <si>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</si>
  <si>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</si>
  <si>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</si>
  <si>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</si>
  <si>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</si>
  <si>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</si>
  <si>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</si>
  <si>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</si>
  <si>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</si>
  <si>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</si>
  <si>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</si>
  <si>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</si>
  <si>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</si>
  <si>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</si>
  <si>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</si>
  <si>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</si>
  <si>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</si>
  <si>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</si>
  <si>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</si>
  <si>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</si>
  <si>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</si>
  <si>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</si>
  <si>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</si>
  <si>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</si>
  <si>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</si>
  <si>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</si>
  <si>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</si>
  <si>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</si>
  <si>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</si>
  <si>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</si>
  <si>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</si>
  <si>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</si>
  <si>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</si>
  <si>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</si>
  <si>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</si>
  <si>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</si>
  <si>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</si>
  <si>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</si>
  <si>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</si>
  <si>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</si>
  <si>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</si>
  <si>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</si>
  <si>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</si>
  <si>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</si>
  <si>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</si>
  <si>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</si>
  <si>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</si>
  <si>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</si>
  <si>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</si>
  <si>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</si>
  <si>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</si>
  <si>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</si>
  <si>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</si>
  <si>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</si>
  <si>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</si>
  <si>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</si>
  <si>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</si>
  <si>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</si>
  <si>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</si>
  <si>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</si>
  <si>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</si>
  <si>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</si>
  <si>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</si>
  <si>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</si>
  <si>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</si>
  <si>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</si>
  <si>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</si>
  <si>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</si>
  <si>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</si>
  <si>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</si>
  <si>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</si>
  <si>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</si>
  <si>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</si>
  <si>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</si>
  <si>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</si>
  <si>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</si>
  <si>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</si>
  <si>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</si>
  <si>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</si>
  <si>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</si>
  <si>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</si>
  <si>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</si>
  <si>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</si>
  <si>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</si>
  <si>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</si>
  <si>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</si>
  <si>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</si>
  <si>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</si>
  <si>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</si>
  <si>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</si>
  <si>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</si>
  <si>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</si>
  <si>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</si>
  <si>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</si>
  <si>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</si>
  <si>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</si>
  <si>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</si>
  <si>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</si>
  <si>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</si>
  <si>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</si>
  <si>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</si>
  <si>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</si>
  <si>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</si>
  <si>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</si>
  <si>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</si>
  <si>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</si>
  <si>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</si>
  <si>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</si>
  <si>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</si>
  <si>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</si>
  <si>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</si>
  <si>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</si>
  <si>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</si>
  <si>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</si>
  <si>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</si>
  <si>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</si>
  <si>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</si>
  <si>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</si>
  <si>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</si>
  <si>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</si>
  <si>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</si>
  <si>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</si>
  <si>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</si>
  <si>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</si>
  <si>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</si>
  <si>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</si>
  <si>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</si>
  <si>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</si>
  <si>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</si>
  <si>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</si>
  <si>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</si>
  <si>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</si>
  <si>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</si>
  <si>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</si>
  <si>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</si>
  <si>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</si>
  <si>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</si>
  <si>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</si>
  <si>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</si>
  <si>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</si>
  <si>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</si>
  <si>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</si>
  <si>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</si>
  <si>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</si>
  <si>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</si>
  <si>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</si>
  <si>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</si>
  <si>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</si>
  <si>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</si>
  <si>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</si>
  <si>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</si>
  <si>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</si>
  <si>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</si>
  <si>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</si>
  <si>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</si>
  <si>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</si>
  <si>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</si>
  <si>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</si>
  <si>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</si>
  <si>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</si>
  <si>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</si>
  <si>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</si>
  <si>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</si>
  <si>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</si>
  <si>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</si>
  <si>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</si>
  <si>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</si>
  <si>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</si>
  <si>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</si>
  <si>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</si>
  <si>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</si>
  <si>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</si>
  <si>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</si>
  <si>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</si>
  <si>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</si>
  <si>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</si>
  <si>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</si>
  <si>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</si>
  <si>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</si>
  <si>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</si>
  <si>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</si>
  <si>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</si>
  <si>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</si>
  <si>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</si>
  <si>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</si>
  <si>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</si>
  <si>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</si>
  <si>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</si>
  <si>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</si>
  <si>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</si>
  <si>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</si>
  <si>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</si>
  <si>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</si>
  <si>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</si>
  <si>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</si>
  <si>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</si>
  <si>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</si>
  <si>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</si>
  <si>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</si>
  <si>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</si>
  <si>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</si>
  <si>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</si>
  <si>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</si>
  <si>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</si>
  <si>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</si>
  <si>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</si>
  <si>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</si>
  <si>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</si>
  <si>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</si>
  <si>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</si>
  <si>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</si>
  <si>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</si>
  <si>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</si>
  <si>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</si>
  <si>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</si>
  <si>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</si>
  <si>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</si>
  <si>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</si>
  <si>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</si>
  <si>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</si>
  <si>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</si>
  <si>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</si>
  <si>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</si>
  <si>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</si>
  <si>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</si>
  <si>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</si>
  <si>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</si>
  <si>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</si>
  <si>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</si>
  <si>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</si>
  <si>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</si>
  <si>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</si>
  <si>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</si>
  <si>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</si>
  <si>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</si>
  <si>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</si>
  <si>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</si>
  <si>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</si>
  <si>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</si>
  <si>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</si>
  <si>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</si>
  <si>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</si>
  <si>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</si>
  <si>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</si>
  <si>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</si>
  <si>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</si>
  <si>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</si>
  <si>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</si>
  <si>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</si>
  <si>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</si>
  <si>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</si>
  <si>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</si>
  <si>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</si>
  <si>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</si>
  <si>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</si>
  <si>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</si>
  <si>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</si>
  <si>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</si>
  <si>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</si>
  <si>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</si>
  <si>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</si>
  <si>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</si>
  <si>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</si>
  <si>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</si>
  <si>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</si>
  <si>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</si>
  <si>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</si>
  <si>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</si>
  <si>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</si>
  <si>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</si>
  <si>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</si>
  <si>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</si>
  <si>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</si>
  <si>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</si>
  <si>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</si>
  <si>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</si>
  <si>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</si>
  <si>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</si>
  <si>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</si>
  <si>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</si>
  <si>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</si>
  <si>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</si>
  <si>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</si>
  <si>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</si>
  <si>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</si>
  <si>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</si>
  <si>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</si>
  <si>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</si>
  <si>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</si>
  <si>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</si>
  <si>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</si>
  <si>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</si>
  <si>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</si>
  <si>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</si>
  <si>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</si>
  <si>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</si>
  <si>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</si>
  <si>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</si>
  <si>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</si>
  <si>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</si>
  <si>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</si>
  <si>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</si>
  <si>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</si>
  <si>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</si>
  <si>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</si>
  <si>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</si>
  <si>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</si>
  <si>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</si>
  <si>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</si>
  <si>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</si>
  <si>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</si>
  <si>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</si>
  <si>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</si>
  <si>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</si>
  <si>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</si>
  <si>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</si>
  <si>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</si>
  <si>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</si>
  <si>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</si>
  <si>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</si>
  <si>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</si>
  <si>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</si>
  <si>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</si>
  <si>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</si>
  <si>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</si>
  <si>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</si>
  <si>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</si>
  <si>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</si>
  <si>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</si>
  <si>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</si>
  <si>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</si>
  <si>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</si>
  <si>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</si>
  <si>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</si>
  <si>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</si>
  <si>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</si>
  <si>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</si>
  <si>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</si>
  <si>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</si>
  <si>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</si>
  <si>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</si>
  <si>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</si>
  <si>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</si>
  <si>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</si>
  <si>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</si>
  <si>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</si>
  <si>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</si>
  <si>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</si>
  <si>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</si>
  <si>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</si>
  <si>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</si>
  <si>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</si>
  <si>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</si>
  <si>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</si>
  <si>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</si>
  <si>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</si>
  <si>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</si>
  <si>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</si>
  <si>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</si>
  <si>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</si>
  <si>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</si>
  <si>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</si>
  <si>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</si>
  <si>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</si>
  <si>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</si>
  <si>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</si>
  <si>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</si>
  <si>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</si>
  <si>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</si>
  <si>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</si>
  <si>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</si>
  <si>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</si>
  <si>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</si>
  <si>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</si>
  <si>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</si>
  <si>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</si>
  <si>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</si>
  <si>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</si>
  <si>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</si>
  <si>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</si>
  <si>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</si>
  <si>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</si>
  <si>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</si>
  <si>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</si>
  <si>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</si>
  <si>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</si>
  <si>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</si>
  <si>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</si>
  <si>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</si>
  <si>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</si>
  <si>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</si>
  <si>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</si>
  <si>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</si>
  <si>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</si>
  <si>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</si>
  <si>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</si>
  <si>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</si>
  <si>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</si>
  <si>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</si>
  <si>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</si>
  <si>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</si>
  <si>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</si>
  <si>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</si>
  <si>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</si>
  <si>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</si>
  <si>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</si>
  <si>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</si>
  <si>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</si>
  <si>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</si>
  <si>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</si>
  <si>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</si>
  <si>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</si>
  <si>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</si>
  <si>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</si>
  <si>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</si>
  <si>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</si>
  <si>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</si>
  <si>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</si>
  <si>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</si>
  <si>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</si>
  <si>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</si>
  <si>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</si>
  <si>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</si>
  <si>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</si>
  <si>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</si>
  <si>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</si>
  <si>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</si>
  <si>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</si>
  <si>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</si>
  <si>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</si>
  <si>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</si>
  <si>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</si>
  <si>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</si>
  <si>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</si>
  <si>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</si>
  <si>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</si>
  <si>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</si>
  <si>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</si>
  <si>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</si>
  <si>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</si>
  <si>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</si>
  <si>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</si>
  <si>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</si>
  <si>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</si>
  <si>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</si>
  <si>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</si>
  <si>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</si>
  <si>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</si>
  <si>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</si>
  <si>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</si>
  <si>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</si>
  <si>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</si>
  <si>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</si>
  <si>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</si>
  <si>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</si>
  <si>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</si>
  <si>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</si>
  <si>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</si>
  <si>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</si>
  <si>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</si>
  <si>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</si>
  <si>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</si>
  <si>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</si>
  <si>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</si>
  <si>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</si>
  <si>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</si>
  <si>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</si>
  <si>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</si>
  <si>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</si>
  <si>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</si>
  <si>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</si>
  <si>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</si>
  <si>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</si>
  <si>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</si>
  <si>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</si>
  <si>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</si>
  <si>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</si>
  <si>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</si>
  <si>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</si>
  <si>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</si>
  <si>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</si>
  <si>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</si>
  <si>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</si>
  <si>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</si>
  <si>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</si>
  <si>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</si>
  <si>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</si>
  <si>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</si>
  <si>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</si>
  <si>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</si>
  <si>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</si>
  <si>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</si>
  <si>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</si>
  <si>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</si>
  <si>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</si>
  <si>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</si>
  <si>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</si>
  <si>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</si>
  <si>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</si>
  <si>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</si>
  <si>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</si>
  <si>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</si>
  <si>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</si>
  <si>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</si>
  <si>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</si>
  <si>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</si>
  <si>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</si>
  <si>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</si>
  <si>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</si>
  <si>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</si>
  <si>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</si>
  <si>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</si>
  <si>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</si>
  <si>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</si>
  <si>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</si>
  <si>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</si>
  <si>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</si>
  <si>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</si>
  <si>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</si>
  <si>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</si>
  <si>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</si>
  <si>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</si>
  <si>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</si>
  <si>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</si>
  <si>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</si>
  <si>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</si>
  <si>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</si>
  <si>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</si>
  <si>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</si>
  <si>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</si>
  <si>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</si>
  <si>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</si>
  <si>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</si>
  <si>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</si>
  <si>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</si>
  <si>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</si>
  <si>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</si>
  <si>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</si>
  <si>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</si>
  <si>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</si>
  <si>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</si>
  <si>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</si>
  <si>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</si>
  <si>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</si>
  <si>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</si>
  <si>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</si>
  <si>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</si>
  <si>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</si>
  <si>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</si>
  <si>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</si>
  <si>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</si>
  <si>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</si>
  <si>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</si>
  <si>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</si>
  <si>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</si>
  <si>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</si>
  <si>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</si>
  <si>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</si>
  <si>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</si>
  <si>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</si>
  <si>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</si>
  <si>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</si>
  <si>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</si>
  <si>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</si>
  <si>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</si>
  <si>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</si>
  <si>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</si>
  <si>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</si>
  <si>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</si>
  <si>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</si>
  <si>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</si>
  <si>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</si>
  <si>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</si>
  <si>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</si>
  <si>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</si>
  <si>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</si>
  <si>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</si>
  <si>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</si>
  <si>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</si>
  <si>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</si>
  <si>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</si>
  <si>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</si>
  <si>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</si>
  <si>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</si>
  <si>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</si>
  <si>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</si>
  <si>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</si>
  <si>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</si>
  <si>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</si>
  <si>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</si>
  <si>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</si>
  <si>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</si>
  <si>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</si>
  <si>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</si>
  <si>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</si>
  <si>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</si>
  <si>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</si>
  <si>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</si>
  <si>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</si>
  <si>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</si>
  <si>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</si>
  <si>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</si>
  <si>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</si>
  <si>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</si>
  <si>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</si>
  <si>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</si>
  <si>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</si>
  <si>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</si>
  <si>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</si>
  <si>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</si>
  <si>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</si>
  <si>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</si>
  <si>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</si>
  <si>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</si>
  <si>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</si>
  <si>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</si>
  <si>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</si>
  <si>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</si>
  <si>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</si>
  <si>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</si>
  <si>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</si>
  <si>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</si>
  <si>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</si>
  <si>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</si>
  <si>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</si>
  <si>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</si>
  <si>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</si>
  <si>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</si>
  <si>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</si>
  <si>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</si>
  <si>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</si>
  <si>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</si>
  <si>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</si>
  <si>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</si>
  <si>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</si>
  <si>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</si>
  <si>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</si>
  <si>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</si>
  <si>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</si>
  <si>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</si>
  <si>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</si>
  <si>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</si>
  <si>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</si>
  <si>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</si>
  <si>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</si>
  <si>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</si>
  <si>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</si>
  <si>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</si>
  <si>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</si>
  <si>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</si>
  <si>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</si>
  <si>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</si>
  <si>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</si>
  <si>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</si>
  <si>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</si>
  <si>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</si>
  <si>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</si>
  <si>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</si>
  <si>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</si>
  <si>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</si>
  <si>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</si>
  <si>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</si>
  <si>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</si>
  <si>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</si>
  <si>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</si>
  <si>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</si>
  <si>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</si>
  <si>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</si>
  <si>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</si>
  <si>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</si>
  <si>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</si>
  <si>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</si>
  <si>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</si>
  <si>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</si>
  <si>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</si>
  <si>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</si>
  <si>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</si>
  <si>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</si>
  <si>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</si>
  <si>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</si>
  <si>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</si>
  <si>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</si>
  <si>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</si>
  <si>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</si>
  <si>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</si>
  <si>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</si>
  <si>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</si>
  <si>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</si>
  <si>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</si>
  <si>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</si>
  <si>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</si>
  <si>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</si>
  <si>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</si>
  <si>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</si>
  <si>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</si>
  <si>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</si>
  <si>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</si>
  <si>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</si>
  <si>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</si>
  <si>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</si>
  <si>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</si>
  <si>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</si>
  <si>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</si>
  <si>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</si>
  <si>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</si>
  <si>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</si>
  <si>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</si>
  <si>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</si>
  <si>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</si>
  <si>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</si>
  <si>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</si>
  <si>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</si>
  <si>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</si>
  <si>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</si>
  <si>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</si>
  <si>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</si>
  <si>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</si>
  <si>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</si>
  <si>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</si>
  <si>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</si>
  <si>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</si>
  <si>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</si>
  <si>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</si>
  <si>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</si>
  <si>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</si>
  <si>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</si>
  <si>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</si>
  <si>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</si>
  <si>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</si>
  <si>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</si>
  <si>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</si>
  <si>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</si>
  <si>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</si>
  <si>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</si>
  <si>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</si>
  <si>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</si>
  <si>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</si>
  <si>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</si>
  <si>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</si>
  <si>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</si>
  <si>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</si>
  <si>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</si>
  <si>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</si>
  <si>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</si>
  <si>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</si>
  <si>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</si>
  <si>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</si>
  <si>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</si>
  <si>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</si>
  <si>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</si>
  <si>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</si>
  <si>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</si>
  <si>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</si>
  <si>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</si>
  <si>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</si>
  <si>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</si>
  <si>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</si>
  <si>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</si>
  <si>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</si>
  <si>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</si>
  <si>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</si>
  <si>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</si>
  <si>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</si>
  <si>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</si>
  <si>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</si>
  <si>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</si>
  <si>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</si>
  <si>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</si>
  <si>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</si>
  <si>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</si>
  <si>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</si>
  <si>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</si>
  <si>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</si>
  <si>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</si>
  <si>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</si>
  <si>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</si>
  <si>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</si>
  <si>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</si>
  <si>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</si>
  <si>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</si>
  <si>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</si>
  <si>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</si>
  <si>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</si>
  <si>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</si>
  <si>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</si>
  <si>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</si>
  <si>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</si>
  <si>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</si>
  <si>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</si>
  <si>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</si>
  <si>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</si>
  <si>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</si>
  <si>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</si>
  <si>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</si>
  <si>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</si>
  <si>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</si>
  <si>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</si>
  <si>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</si>
  <si>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</si>
  <si>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</si>
  <si>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</si>
  <si>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</si>
  <si>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</si>
  <si>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</si>
  <si>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</si>
  <si>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</si>
  <si>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</si>
  <si>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</si>
  <si>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</si>
  <si>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</si>
  <si>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</si>
  <si>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</si>
  <si>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</si>
  <si>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</si>
  <si>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</si>
  <si>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</si>
  <si>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</si>
  <si>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</si>
  <si>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</si>
  <si>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</si>
  <si>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</si>
  <si>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</si>
  <si>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</si>
  <si>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</si>
  <si>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</si>
  <si>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</si>
  <si>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</si>
  <si>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</si>
  <si>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</si>
  <si>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</si>
  <si>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</si>
  <si>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</si>
  <si>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</si>
  <si>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</si>
  <si>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</si>
  <si>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</si>
  <si>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</si>
  <si>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</si>
  <si>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</si>
  <si>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</si>
  <si>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</si>
  <si>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</si>
  <si>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</si>
  <si>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</si>
  <si>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</si>
  <si>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</si>
  <si>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</si>
  <si>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</si>
  <si>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</si>
  <si>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</si>
  <si>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</si>
  <si>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</si>
  <si>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</si>
  <si>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</si>
  <si>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</si>
  <si>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</si>
  <si>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</si>
  <si>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</si>
  <si>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</si>
  <si>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</si>
  <si>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</si>
  <si>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</si>
  <si>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</si>
  <si>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</si>
  <si>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</si>
  <si>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</si>
  <si>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</si>
  <si>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</si>
  <si>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</si>
  <si>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</si>
  <si>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</si>
  <si>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</si>
  <si>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</si>
  <si>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</si>
  <si>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</si>
  <si>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</si>
  <si>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</si>
  <si>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</si>
  <si>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</si>
  <si>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</si>
  <si>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</si>
  <si>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</si>
  <si>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</si>
  <si>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</si>
  <si>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</si>
  <si>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</si>
  <si>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</si>
  <si>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</si>
  <si>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</si>
  <si>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</si>
  <si>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</si>
  <si>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</si>
  <si>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</si>
  <si>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</si>
  <si>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</si>
  <si>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</si>
  <si>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</si>
  <si>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</si>
  <si>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</si>
  <si>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</si>
  <si>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</si>
  <si>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</si>
  <si>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</si>
  <si>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</si>
  <si>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</si>
  <si>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</si>
  <si>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</si>
  <si>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</si>
  <si>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</si>
  <si>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</si>
  <si>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</si>
  <si>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</si>
  <si>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</si>
  <si>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</si>
  <si>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</si>
  <si>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</si>
  <si>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</si>
  <si>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</si>
  <si>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</si>
  <si>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</si>
  <si>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</si>
  <si>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</si>
  <si>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</si>
  <si>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</si>
  <si>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</si>
  <si>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</si>
  <si>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</si>
  <si>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</si>
  <si>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</si>
  <si>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</si>
  <si>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</si>
  <si>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</si>
  <si>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</si>
  <si>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</si>
  <si>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</si>
  <si>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</si>
  <si>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</si>
  <si>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</si>
  <si>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</si>
  <si>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</si>
  <si>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</si>
  <si>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</si>
  <si>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</si>
  <si>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</si>
  <si>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</si>
  <si>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</si>
  <si>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</si>
  <si>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</si>
  <si>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</si>
  <si>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</si>
  <si>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</si>
  <si>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</si>
  <si>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</si>
  <si>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</si>
  <si>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</si>
  <si>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</si>
  <si>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</si>
  <si>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</si>
  <si>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</si>
  <si>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</si>
  <si>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</si>
  <si>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</si>
  <si>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</si>
  <si>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</si>
  <si>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</si>
  <si>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</si>
  <si>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</si>
  <si>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</si>
  <si>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</si>
  <si>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</si>
  <si>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</si>
  <si>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</si>
  <si>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</si>
  <si>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</si>
  <si>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</si>
  <si>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</si>
  <si>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</si>
  <si>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</si>
  <si>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</si>
  <si>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</si>
  <si>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</si>
  <si>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</si>
  <si>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</si>
  <si>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</si>
  <si>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</si>
  <si>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</si>
  <si>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</si>
  <si>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</si>
  <si>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</si>
  <si>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</si>
  <si>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</si>
  <si>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</si>
  <si>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</si>
  <si>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</si>
  <si>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</si>
  <si>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</si>
  <si>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</si>
  <si>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</si>
  <si>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</si>
  <si>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</si>
  <si>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</si>
  <si>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</si>
  <si>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</si>
  <si>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</si>
  <si>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</si>
  <si>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</si>
  <si>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</si>
  <si>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</si>
  <si>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</si>
  <si>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</si>
  <si>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</si>
  <si>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</si>
  <si>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</si>
  <si>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</si>
  <si>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</si>
  <si>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</si>
  <si>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</si>
  <si>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</si>
  <si>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</si>
  <si>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</si>
  <si>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</si>
  <si>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</si>
  <si>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</si>
  <si>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</si>
  <si>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</si>
  <si>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</si>
  <si>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</si>
  <si>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</si>
  <si>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</si>
  <si>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</si>
  <si>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</si>
  <si>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</si>
  <si>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</si>
  <si>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</si>
  <si>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</si>
  <si>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</si>
  <si>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</si>
  <si>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</si>
  <si>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</si>
  <si>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</si>
  <si>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</si>
  <si>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</si>
  <si>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</si>
  <si>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</si>
  <si>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</si>
  <si>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</si>
  <si>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</si>
  <si>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</si>
  <si>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</si>
  <si>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</si>
  <si>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</si>
  <si>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</si>
  <si>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</si>
  <si>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</si>
  <si>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</si>
  <si>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</si>
  <si>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</si>
  <si>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</si>
  <si>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</si>
  <si>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</si>
  <si>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</si>
  <si>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</si>
  <si>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</si>
  <si>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</si>
  <si>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</si>
  <si>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</si>
  <si>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</si>
  <si>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</si>
  <si>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</si>
  <si>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</si>
  <si>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</si>
  <si>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</si>
  <si>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</si>
  <si>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</si>
  <si>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</si>
  <si>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</si>
  <si>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</si>
  <si>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</si>
  <si>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</si>
  <si>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</si>
  <si>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</si>
  <si>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</si>
  <si>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</si>
  <si>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</si>
  <si>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</si>
  <si>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</si>
  <si>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</si>
  <si>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</si>
  <si>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</si>
  <si>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</si>
  <si>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</si>
  <si>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</si>
  <si>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</si>
  <si>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</si>
  <si>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</si>
  <si>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</si>
  <si>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</si>
  <si>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</si>
  <si>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</si>
  <si>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</si>
  <si>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</si>
  <si>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</si>
  <si>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</si>
  <si>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</si>
  <si>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</si>
  <si>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</si>
  <si>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</si>
  <si>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</si>
  <si>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</si>
  <si>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</si>
  <si>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</si>
  <si>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</si>
  <si>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</si>
  <si>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</si>
  <si>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</si>
  <si>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</si>
  <si>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</si>
  <si>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</si>
  <si>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</si>
  <si>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</si>
  <si>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</si>
  <si>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</si>
  <si>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</si>
  <si>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</si>
  <si>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</si>
  <si>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</si>
  <si>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</si>
  <si>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</si>
  <si>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</si>
  <si>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</si>
  <si>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</si>
  <si>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</si>
  <si>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</si>
  <si>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</si>
  <si>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</si>
  <si>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</si>
  <si>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</si>
  <si>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</si>
  <si>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</si>
  <si>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</si>
  <si>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</si>
  <si>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</si>
  <si>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</si>
  <si>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</si>
  <si>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</si>
  <si>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</si>
  <si>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</si>
  <si>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</si>
  <si>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</si>
  <si>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</si>
  <si>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</si>
  <si>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</si>
  <si>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</si>
  <si>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</si>
  <si>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</si>
  <si>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</si>
  <si>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</si>
  <si>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</si>
  <si>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</si>
  <si>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</si>
  <si>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</si>
  <si>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</si>
  <si>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</si>
  <si>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</si>
  <si>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</si>
  <si>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</si>
  <si>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</si>
  <si>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</si>
  <si>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</si>
  <si>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</si>
  <si>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</si>
  <si>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</si>
  <si>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</si>
  <si>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</si>
  <si>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</si>
  <si>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</si>
  <si>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</si>
  <si>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</si>
  <si>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</si>
  <si>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</si>
  <si>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</si>
  <si>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</si>
  <si>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</si>
  <si>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</si>
  <si>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</si>
  <si>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</si>
  <si>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</si>
  <si>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</si>
  <si>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</si>
  <si>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</si>
  <si>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</si>
  <si>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</si>
  <si>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</si>
  <si>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</si>
  <si>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</si>
  <si>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</si>
  <si>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</si>
  <si>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</si>
  <si>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</si>
  <si>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</si>
  <si>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</si>
  <si>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</si>
  <si>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</si>
  <si>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</si>
  <si>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</si>
  <si>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</si>
  <si>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</si>
  <si>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</si>
  <si>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</si>
  <si>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</si>
  <si>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</si>
  <si>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</si>
  <si>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</si>
  <si>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</si>
  <si>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</si>
  <si>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</si>
  <si>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</si>
  <si>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</si>
  <si>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</si>
  <si>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</si>
  <si>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</si>
  <si>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</si>
  <si>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</si>
  <si>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</si>
  <si>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</si>
  <si>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</si>
  <si>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</si>
  <si>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</si>
  <si>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</si>
  <si>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</si>
  <si>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</si>
  <si>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</si>
  <si>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</si>
  <si>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</si>
  <si>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</si>
  <si>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</si>
  <si>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</si>
  <si>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</si>
  <si>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</si>
  <si>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</si>
  <si>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</si>
  <si>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</si>
  <si>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</si>
  <si>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</si>
  <si>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</si>
  <si>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</si>
  <si>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</si>
  <si>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</si>
  <si>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</si>
  <si>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</si>
  <si>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</si>
  <si>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</si>
  <si>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</si>
  <si>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</si>
  <si>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</si>
  <si>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</si>
  <si>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</si>
  <si>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</si>
  <si>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</si>
  <si>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</si>
  <si>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</si>
  <si>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</si>
  <si>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</si>
  <si>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</si>
  <si>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</si>
  <si>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</si>
  <si>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</si>
  <si>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</si>
  <si>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</si>
  <si>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</si>
  <si>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</si>
  <si>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</si>
  <si>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</si>
  <si>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</si>
  <si>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</si>
  <si>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</si>
  <si>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</si>
  <si>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</si>
  <si>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</si>
  <si>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</si>
  <si>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</si>
  <si>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</si>
  <si>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</si>
  <si>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</si>
  <si>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</si>
  <si>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</si>
  <si>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</si>
  <si>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</si>
  <si>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</si>
  <si>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</si>
  <si>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</si>
  <si>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</si>
  <si>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</si>
  <si>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</si>
  <si>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</si>
  <si>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</si>
  <si>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</si>
  <si>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</si>
  <si>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</si>
  <si>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</si>
  <si>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</si>
  <si>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</si>
  <si>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</si>
  <si>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</si>
  <si>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</si>
  <si>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</si>
  <si>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</si>
  <si>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</si>
  <si>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</si>
  <si>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</si>
  <si>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</si>
  <si>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</si>
  <si>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</si>
  <si>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</si>
  <si>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</si>
  <si>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</si>
  <si>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</si>
  <si>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</si>
  <si>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</si>
  <si>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</si>
  <si>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</si>
  <si>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</si>
  <si>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</si>
  <si>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</si>
  <si>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</si>
  <si>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</si>
  <si>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</si>
  <si>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</si>
  <si>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</si>
  <si>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</si>
  <si>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</si>
  <si>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</si>
  <si>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</si>
  <si>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</si>
  <si>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</si>
  <si>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</si>
  <si>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</si>
  <si>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</si>
  <si>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</si>
  <si>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</si>
  <si>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</si>
  <si>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</si>
  <si>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</si>
  <si>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</si>
  <si>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</si>
  <si>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</si>
  <si>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</si>
  <si>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</si>
  <si>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</si>
  <si>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</si>
  <si>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</si>
  <si>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</si>
  <si>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</si>
  <si>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</si>
  <si>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</si>
  <si>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</si>
  <si>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</si>
  <si>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</si>
  <si>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</si>
  <si>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</si>
  <si>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</si>
  <si>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</si>
  <si>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</si>
  <si>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</si>
  <si>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</si>
  <si>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</si>
  <si>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</si>
  <si>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</si>
  <si>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</si>
  <si>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</si>
  <si>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</si>
  <si>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</si>
  <si>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</si>
  <si>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</si>
  <si>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</si>
  <si>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</si>
  <si>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</si>
  <si>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</si>
  <si>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</si>
  <si>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</si>
  <si>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</si>
  <si>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</si>
  <si>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</si>
  <si>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</si>
  <si>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</si>
  <si>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</si>
  <si>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</si>
  <si>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</si>
  <si>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</si>
  <si>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</si>
  <si>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</si>
  <si>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</si>
  <si>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</si>
  <si>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</si>
  <si>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</si>
  <si>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</si>
  <si>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</si>
  <si>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</si>
  <si>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</si>
  <si>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</si>
  <si>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</si>
  <si>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</si>
  <si>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</si>
  <si>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</si>
  <si>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</si>
  <si>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</si>
  <si>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</si>
  <si>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</si>
  <si>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</si>
  <si>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</si>
  <si>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</si>
  <si>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</si>
  <si>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</si>
  <si>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</si>
  <si>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</si>
  <si>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</si>
  <si>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</si>
  <si>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</si>
  <si>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</si>
  <si>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</si>
  <si>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</si>
  <si>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</si>
  <si>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</si>
  <si>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</si>
  <si>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</si>
  <si>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</si>
  <si>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</si>
  <si>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</si>
  <si>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</si>
  <si>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</si>
  <si>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</si>
  <si>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</si>
  <si>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</si>
  <si>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</si>
  <si>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</si>
  <si>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</si>
  <si>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</si>
  <si>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</si>
  <si>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</si>
  <si>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</si>
  <si>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</si>
  <si>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</si>
  <si>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</si>
  <si>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</si>
  <si>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</si>
  <si>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</si>
  <si>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</si>
  <si>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</si>
  <si>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</si>
  <si>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</si>
  <si>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</si>
  <si>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</si>
  <si>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</si>
  <si>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</si>
  <si>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</si>
  <si>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</si>
  <si>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</si>
  <si>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</si>
  <si>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</si>
  <si>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</si>
  <si>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</si>
  <si>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</si>
  <si>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</si>
  <si>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</si>
  <si>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</si>
  <si>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</si>
  <si>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</si>
  <si>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</si>
  <si>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</si>
  <si>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</si>
  <si>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</si>
  <si>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</si>
  <si>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</si>
  <si>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</si>
  <si>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</si>
  <si>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</si>
  <si>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</si>
  <si>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</si>
  <si>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</si>
  <si>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</si>
  <si>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</si>
  <si>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</si>
  <si>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</si>
  <si>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</si>
  <si>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</si>
  <si>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</si>
  <si>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</si>
  <si>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</si>
  <si>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</si>
  <si>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</si>
  <si>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</si>
  <si>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</si>
  <si>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</si>
  <si>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</si>
  <si>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</si>
  <si>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</si>
  <si>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</si>
  <si>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</si>
  <si>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</si>
  <si>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</si>
  <si>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</si>
  <si>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</si>
  <si>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</si>
  <si>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</si>
  <si>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</si>
  <si>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</si>
  <si>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</si>
  <si>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</si>
  <si>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</si>
  <si>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</si>
  <si>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</si>
  <si>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</si>
  <si>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</si>
  <si>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</si>
  <si>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</si>
  <si>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</si>
  <si>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</si>
  <si>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</si>
  <si>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</si>
  <si>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</si>
  <si>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</si>
  <si>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</si>
  <si>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</si>
  <si>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</si>
  <si>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</si>
  <si>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</si>
  <si>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</si>
  <si>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</si>
  <si>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</si>
  <si>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</si>
  <si>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</si>
  <si>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</si>
  <si>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</si>
  <si>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</si>
  <si>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</si>
  <si>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</si>
  <si>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</si>
  <si>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</si>
  <si>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</si>
  <si>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</si>
  <si>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</si>
  <si>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</si>
  <si>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</si>
  <si>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</si>
  <si>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</si>
  <si>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</si>
  <si>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</si>
  <si>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</si>
  <si>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</si>
  <si>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</si>
  <si>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</si>
  <si>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</si>
  <si>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</si>
  <si>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</si>
  <si>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</si>
  <si>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</si>
  <si>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</si>
  <si>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</si>
  <si>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</si>
  <si>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</si>
  <si>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</si>
  <si>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</si>
  <si>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</si>
  <si>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</si>
  <si>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</si>
  <si>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</si>
  <si>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</si>
  <si>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</si>
  <si>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</si>
  <si>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</si>
  <si>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</si>
  <si>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</si>
  <si>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</si>
  <si>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</si>
  <si>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</si>
  <si>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</si>
  <si>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</si>
  <si>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</si>
  <si>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</si>
  <si>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</si>
  <si>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</si>
  <si>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</si>
  <si>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</si>
  <si>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</si>
  <si>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</si>
  <si>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</si>
  <si>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</si>
  <si>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</si>
  <si>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</si>
  <si>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</si>
  <si>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</si>
  <si>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</si>
  <si>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</si>
  <si>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</si>
  <si>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</si>
  <si>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</si>
  <si>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</si>
  <si>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</si>
  <si>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</si>
  <si>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</si>
  <si>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</si>
  <si>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</si>
  <si>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</si>
  <si>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</si>
  <si>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</si>
  <si>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</si>
  <si>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</si>
  <si>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</si>
  <si>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</si>
  <si>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</si>
  <si>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</si>
  <si>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</si>
  <si>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</si>
  <si>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</si>
  <si>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</si>
  <si>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</si>
  <si>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</si>
  <si>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</si>
  <si>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</si>
  <si>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</si>
  <si>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</si>
  <si>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</si>
  <si>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</si>
  <si>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</si>
  <si>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</si>
  <si>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</si>
  <si>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</si>
  <si>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</si>
  <si>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</si>
  <si>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</si>
  <si>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</si>
  <si>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</si>
  <si>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</si>
  <si>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</si>
  <si>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</si>
  <si>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</si>
  <si>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</si>
  <si>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</si>
  <si>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</si>
  <si>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</si>
  <si>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</si>
  <si>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</si>
  <si>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</si>
  <si>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</si>
  <si>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</si>
  <si>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</si>
  <si>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</si>
  <si>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</si>
  <si>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</si>
  <si>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</si>
  <si>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</si>
  <si>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</si>
  <si>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</si>
  <si>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</si>
  <si>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</si>
  <si>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</si>
  <si>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</si>
  <si>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</si>
  <si>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</si>
  <si>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</si>
  <si>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</si>
  <si>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</si>
  <si>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</si>
  <si>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</si>
  <si>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</si>
  <si>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</si>
  <si>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</si>
  <si>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</si>
  <si>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</si>
  <si>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</si>
  <si>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</si>
  <si>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</si>
  <si>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</si>
  <si>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</si>
  <si>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</si>
  <si>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</si>
  <si>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</si>
  <si>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</si>
  <si>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</si>
  <si>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</si>
  <si>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</si>
  <si>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</si>
  <si>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</si>
  <si>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</si>
  <si>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</si>
  <si>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</si>
  <si>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</si>
  <si>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</si>
  <si>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</si>
  <si>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</si>
  <si>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</si>
  <si>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</si>
  <si>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</si>
  <si>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</si>
  <si>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</si>
  <si>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</si>
  <si>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</si>
  <si>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</si>
  <si>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</si>
  <si>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</si>
  <si>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</si>
  <si>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</si>
  <si>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</si>
  <si>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</si>
  <si>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</si>
  <si>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</si>
  <si>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</si>
  <si>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</si>
  <si>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</si>
  <si>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</si>
  <si>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</si>
  <si>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</si>
  <si>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</si>
  <si>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</si>
  <si>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</si>
  <si>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</si>
  <si>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</si>
  <si>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</si>
  <si>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</si>
  <si>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</si>
  <si>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</si>
  <si>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</si>
  <si>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</si>
  <si>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</si>
  <si>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</si>
  <si>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</si>
  <si>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</si>
  <si>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</si>
  <si>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</si>
  <si>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</si>
  <si>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</si>
  <si>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</si>
  <si>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</si>
  <si>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</si>
  <si>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</si>
  <si>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</si>
  <si>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</si>
  <si>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</si>
  <si>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</si>
  <si>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</si>
  <si>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</si>
  <si>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</si>
  <si>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</si>
  <si>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</si>
  <si>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</si>
  <si>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</si>
  <si>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</si>
  <si>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</si>
  <si>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</si>
  <si>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</si>
  <si>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</si>
  <si>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</si>
  <si>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</si>
  <si>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</si>
  <si>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</si>
  <si>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</si>
  <si>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</si>
  <si>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</si>
  <si>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</si>
  <si>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</si>
  <si>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</si>
  <si>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</si>
  <si>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</si>
  <si>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</si>
  <si>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</si>
  <si>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</si>
  <si>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</si>
  <si>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</si>
  <si>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</si>
  <si>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</si>
  <si>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</si>
  <si>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</si>
  <si>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</si>
  <si>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</si>
  <si>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</si>
  <si>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</si>
  <si>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</si>
  <si>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</si>
  <si>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</si>
  <si>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</si>
  <si>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</si>
  <si>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</si>
  <si>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</si>
  <si>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</si>
  <si>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</si>
  <si>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</si>
  <si>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</si>
  <si>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</si>
  <si>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</si>
  <si>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</si>
  <si>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</si>
  <si>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</si>
  <si>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</si>
  <si>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</si>
  <si>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</si>
  <si>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</si>
  <si>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</si>
  <si>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</si>
  <si>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</si>
  <si>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</si>
  <si>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</si>
  <si>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</si>
  <si>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</si>
  <si>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</si>
  <si>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</si>
  <si>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</si>
  <si>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</si>
  <si>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</si>
  <si>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</si>
  <si>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</si>
  <si>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</si>
  <si>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</si>
  <si>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</si>
  <si>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</si>
  <si>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</si>
  <si>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</si>
  <si>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</si>
  <si>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</si>
  <si>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</si>
  <si>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</si>
  <si>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</si>
  <si>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</si>
  <si>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</si>
  <si>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</si>
  <si>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</si>
  <si>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</si>
  <si>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</si>
  <si>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</si>
  <si>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</si>
  <si>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</si>
  <si>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</si>
  <si>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</si>
  <si>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</si>
  <si>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</si>
  <si>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</si>
  <si>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</si>
  <si>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</si>
  <si>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</si>
  <si>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</si>
  <si>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</si>
  <si>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</si>
  <si>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</si>
  <si>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</si>
  <si>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</si>
  <si>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</si>
  <si>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</si>
  <si>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</si>
  <si>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</si>
  <si>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</si>
  <si>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</si>
  <si>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</si>
  <si>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</si>
  <si>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</si>
  <si>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</si>
  <si>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</si>
  <si>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</si>
  <si>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</si>
  <si>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</si>
  <si>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</si>
  <si>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</si>
  <si>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</si>
  <si>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</si>
  <si>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</si>
  <si>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</si>
  <si>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</si>
  <si>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</si>
  <si>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</si>
  <si>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</si>
  <si>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</si>
  <si>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</si>
  <si>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</si>
  <si>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</si>
  <si>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</si>
  <si>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</si>
  <si>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</si>
  <si>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</si>
  <si>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</si>
  <si>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</si>
  <si>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</si>
  <si>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</si>
  <si>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</si>
  <si>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</si>
  <si>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</si>
  <si>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</si>
  <si>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</si>
  <si>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</si>
  <si>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</si>
  <si>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</si>
  <si>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</si>
  <si>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</si>
  <si>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</si>
  <si>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</si>
  <si>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</si>
  <si>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</si>
  <si>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</si>
  <si>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</si>
  <si>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</si>
  <si>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</si>
  <si>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</si>
  <si>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</si>
  <si>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</si>
  <si>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</si>
  <si>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</si>
  <si>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</si>
  <si>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</si>
  <si>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</si>
  <si>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</si>
  <si>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</si>
  <si>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</si>
  <si>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</si>
  <si>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</si>
  <si>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</si>
  <si>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</si>
  <si>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</si>
  <si>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</si>
  <si>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</si>
  <si>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</si>
  <si>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</si>
  <si>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</si>
  <si>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</si>
  <si>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</si>
  <si>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</si>
  <si>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</si>
  <si>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</si>
  <si>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</si>
  <si>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</si>
  <si>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</si>
  <si>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</si>
  <si>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</si>
  <si>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</si>
  <si>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</si>
  <si>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</si>
  <si>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</si>
  <si>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</si>
  <si>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</si>
  <si>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</si>
  <si>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</si>
  <si>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</si>
  <si>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</si>
  <si>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</si>
  <si>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</si>
  <si>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</si>
  <si>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</si>
  <si>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</si>
  <si>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</si>
  <si>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</si>
  <si>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</si>
  <si>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</si>
  <si>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</si>
  <si>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</si>
  <si>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</si>
  <si>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</si>
  <si>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</si>
  <si>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</si>
  <si>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</si>
  <si>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</si>
  <si>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</si>
  <si>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</si>
  <si>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</si>
  <si>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</si>
  <si>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</si>
  <si>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</si>
  <si>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</si>
  <si>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</si>
  <si>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</si>
  <si>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</si>
  <si>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</si>
  <si>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</si>
  <si>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</si>
  <si>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</si>
  <si>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</si>
  <si>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</si>
  <si>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</si>
  <si>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</si>
  <si>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</si>
  <si>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</si>
  <si>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</si>
  <si>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</si>
  <si>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</si>
  <si>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</si>
  <si>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</si>
  <si>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</si>
  <si>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</si>
  <si>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</si>
  <si>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</si>
  <si>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</si>
  <si>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</si>
  <si>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</si>
  <si>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</si>
  <si>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</si>
  <si>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</si>
  <si>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</si>
  <si>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</si>
  <si>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</si>
  <si>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</si>
  <si>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</si>
  <si>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</si>
  <si>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</si>
  <si>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</si>
  <si>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</si>
  <si>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</si>
  <si>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</si>
  <si>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</si>
  <si>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</si>
  <si>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</si>
  <si>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</si>
  <si>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</si>
  <si>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</si>
  <si>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</si>
  <si>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</si>
  <si>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</si>
  <si>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</si>
  <si>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</si>
  <si>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</si>
  <si>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</si>
  <si>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</si>
  <si>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</si>
  <si>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</si>
  <si>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</si>
  <si>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</si>
  <si>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</si>
  <si>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</si>
  <si>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</si>
  <si>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</si>
  <si>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</si>
  <si>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</si>
  <si>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</si>
  <si>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</si>
  <si>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</si>
  <si>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</si>
  <si>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</si>
  <si>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</si>
  <si>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</si>
  <si>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</si>
  <si>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</si>
  <si>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</si>
  <si>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</si>
  <si>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</si>
  <si>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</si>
  <si>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</si>
  <si>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</si>
  <si>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</si>
  <si>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</si>
  <si>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</si>
  <si>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</si>
  <si>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</si>
  <si>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</si>
  <si>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</si>
  <si>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</si>
  <si>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</si>
  <si>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</si>
  <si>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</si>
  <si>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</si>
  <si>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</si>
  <si>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</si>
  <si>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</si>
  <si>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</si>
  <si>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</si>
  <si>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</si>
  <si>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</si>
  <si>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</si>
  <si>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</si>
  <si>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</si>
  <si>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</si>
  <si>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</si>
  <si>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</si>
  <si>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</si>
  <si>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</si>
  <si>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</si>
  <si>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</si>
  <si>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</si>
  <si>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</si>
  <si>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</si>
  <si>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</si>
  <si>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</si>
  <si>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</si>
  <si>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</si>
  <si>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</si>
  <si>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</si>
  <si>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</si>
  <si>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</si>
  <si>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</si>
  <si>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</si>
  <si>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</si>
  <si>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</si>
  <si>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</si>
  <si>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</si>
  <si>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</si>
  <si>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</si>
  <si>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</si>
  <si>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</si>
  <si>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</si>
  <si>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</si>
  <si>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</si>
  <si>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</si>
  <si>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</si>
  <si>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</si>
  <si>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</si>
  <si>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</si>
  <si>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</si>
  <si>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</si>
  <si>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</si>
  <si>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</si>
  <si>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</si>
  <si>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</si>
  <si>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</si>
  <si>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</si>
  <si>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</si>
  <si>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</si>
  <si>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</si>
  <si>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</si>
  <si>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</si>
  <si>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</si>
  <si>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</si>
  <si>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</si>
  <si>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</si>
  <si>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</si>
  <si>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</si>
  <si>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</si>
  <si>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</si>
  <si>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</si>
  <si>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</si>
  <si>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</si>
  <si>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</si>
  <si>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</si>
  <si>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</si>
  <si>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</si>
  <si>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</si>
  <si>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</si>
  <si>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</si>
  <si>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</si>
  <si>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</si>
  <si>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</si>
  <si>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</si>
  <si>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</si>
  <si>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</si>
  <si>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</si>
  <si>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</si>
  <si>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</si>
  <si>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</si>
  <si>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</si>
  <si>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</si>
  <si>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</si>
  <si>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</si>
  <si>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</si>
  <si>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</si>
  <si>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</si>
  <si>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</si>
  <si>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</si>
  <si>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</si>
  <si>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</si>
  <si>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</si>
  <si>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</si>
  <si>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</si>
  <si>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</si>
  <si>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</si>
  <si>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</si>
  <si>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</si>
  <si>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</si>
  <si>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</si>
  <si>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</si>
  <si>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</si>
  <si>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</si>
  <si>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</si>
  <si>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</si>
  <si>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</si>
  <si>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</si>
  <si>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</si>
  <si>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</si>
  <si>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</si>
  <si>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</si>
  <si>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</si>
  <si>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</si>
  <si>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</si>
  <si>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</si>
  <si>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</si>
  <si>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</si>
  <si>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</si>
  <si>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</si>
  <si>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</si>
  <si>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</si>
  <si>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</si>
  <si>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</si>
  <si>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</si>
  <si>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</si>
  <si>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</si>
  <si>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</si>
  <si>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</si>
  <si>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</si>
  <si>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</si>
  <si>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</si>
  <si>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</si>
  <si>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</si>
  <si>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</si>
  <si>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</si>
  <si>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</si>
  <si>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</si>
  <si>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</si>
  <si>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</si>
  <si>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</si>
  <si>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</si>
  <si>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</si>
  <si>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</si>
  <si>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</si>
  <si>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</si>
  <si>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</si>
  <si>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</si>
  <si>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</si>
  <si>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</si>
  <si>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</si>
  <si>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</si>
  <si>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</si>
  <si>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</si>
  <si>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</si>
  <si>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</si>
  <si>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</si>
  <si>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</si>
  <si>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</si>
  <si>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</si>
  <si>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</si>
  <si>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</si>
  <si>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</si>
  <si>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</si>
  <si>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</si>
  <si>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</si>
  <si>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</si>
  <si>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</si>
  <si>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</si>
  <si>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</si>
  <si>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</si>
  <si>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</si>
  <si>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</si>
  <si>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</si>
  <si>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</si>
  <si>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</si>
  <si>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</si>
  <si>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</si>
  <si>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</si>
  <si>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</si>
  <si>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</si>
  <si>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</si>
  <si>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</si>
  <si>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</si>
  <si>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</si>
  <si>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</si>
  <si>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</si>
  <si>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</si>
  <si>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</si>
  <si>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</si>
  <si>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</si>
  <si>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</si>
  <si>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</si>
  <si>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</si>
  <si>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</si>
  <si>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</si>
  <si>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</si>
  <si>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</si>
  <si>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</si>
  <si>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</si>
  <si>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</si>
  <si>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</si>
  <si>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</si>
  <si>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</si>
  <si>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</si>
  <si>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</si>
  <si>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</si>
  <si>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</si>
  <si>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</si>
  <si>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</si>
  <si>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</si>
  <si>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</si>
  <si>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</si>
  <si>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</si>
  <si>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</si>
  <si>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</si>
  <si>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</si>
  <si>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</si>
  <si>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</si>
  <si>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</si>
  <si>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</si>
  <si>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</si>
  <si>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</si>
  <si>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</si>
  <si>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</si>
  <si>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</si>
  <si>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</si>
  <si>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</si>
  <si>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</si>
  <si>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</si>
  <si>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</si>
  <si>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</si>
  <si>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</si>
  <si>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</si>
  <si>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</si>
  <si>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</si>
  <si>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</si>
  <si>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</si>
  <si>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</si>
  <si>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</si>
  <si>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</si>
  <si>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</si>
  <si>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</si>
  <si>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</si>
  <si>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</si>
  <si>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</si>
  <si>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</si>
  <si>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</si>
  <si>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</si>
  <si>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</si>
  <si>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</si>
  <si>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</si>
  <si>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</si>
  <si>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</si>
  <si>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</si>
  <si>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</si>
  <si>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</si>
  <si>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</si>
  <si>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</si>
  <si>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</si>
  <si>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</si>
  <si>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</si>
  <si>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</si>
  <si>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</si>
  <si>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</si>
  <si>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</si>
  <si>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</si>
  <si>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</si>
  <si>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</si>
  <si>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</si>
  <si>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</si>
  <si>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</si>
  <si>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</si>
  <si>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</si>
  <si>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</si>
  <si>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</si>
  <si>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</si>
  <si>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</si>
  <si>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</si>
  <si>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</si>
  <si>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</si>
  <si>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</si>
  <si>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</si>
  <si>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</si>
  <si>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</si>
  <si>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</si>
  <si>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</si>
  <si>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</si>
  <si>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</si>
  <si>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</si>
  <si>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</si>
  <si>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</si>
  <si>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</si>
  <si>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</si>
  <si>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</si>
  <si>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</si>
  <si>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</si>
  <si>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</si>
  <si>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</si>
  <si>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</si>
  <si>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</si>
  <si>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</si>
  <si>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</si>
  <si>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</si>
  <si>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</si>
  <si>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</si>
  <si>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</si>
  <si>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</si>
  <si>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</si>
  <si>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</si>
  <si>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</si>
  <si>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</si>
  <si>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</si>
  <si>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</si>
  <si>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</si>
  <si>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</si>
  <si>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</si>
  <si>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</si>
  <si>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</si>
  <si>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</si>
  <si>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</si>
  <si>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</si>
  <si>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</si>
  <si>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</si>
  <si>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</si>
  <si>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</si>
  <si>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</si>
  <si>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</si>
  <si>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</si>
  <si>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</si>
  <si>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</si>
  <si>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</si>
  <si>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</si>
  <si>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</si>
  <si>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</si>
  <si>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</si>
  <si>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</si>
  <si>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</si>
  <si>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</si>
  <si>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</si>
  <si>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</si>
  <si>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</si>
  <si>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</si>
  <si>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</si>
  <si>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</si>
  <si>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</si>
  <si>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</si>
  <si>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</si>
  <si>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</si>
  <si>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</si>
  <si>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</si>
  <si>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</si>
  <si>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</si>
  <si>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</si>
  <si>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</si>
  <si>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</si>
  <si>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</si>
  <si>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</si>
  <si>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</si>
  <si>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</si>
  <si>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</si>
  <si>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</si>
  <si>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</si>
  <si>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</si>
  <si>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</si>
  <si>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</si>
  <si>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</si>
  <si>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</si>
  <si>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</si>
  <si>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</si>
  <si>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</si>
  <si>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</si>
  <si>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</si>
  <si>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</si>
  <si>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</si>
  <si>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</si>
  <si>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</si>
  <si>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</si>
  <si>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</si>
  <si>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</si>
  <si>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</si>
  <si>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</si>
  <si>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</si>
  <si>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</si>
  <si>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</si>
  <si>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</si>
  <si>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</si>
  <si>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</si>
  <si>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</si>
  <si>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</si>
  <si>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</si>
  <si>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</si>
  <si>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</si>
  <si>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</si>
  <si>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</si>
  <si>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</si>
  <si>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</si>
  <si>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</si>
  <si>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</si>
  <si>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</si>
  <si>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</si>
  <si>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</si>
  <si>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</si>
  <si>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</si>
  <si>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</si>
  <si>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</si>
  <si>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</si>
  <si>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</si>
  <si>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</si>
  <si>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</si>
  <si>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</si>
  <si>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</si>
  <si>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</si>
  <si>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</si>
  <si>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</si>
  <si>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</si>
  <si>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</si>
  <si>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</si>
  <si>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</si>
  <si>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</si>
  <si>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</si>
  <si>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</si>
  <si>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</si>
  <si>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</si>
  <si>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</si>
  <si>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</si>
  <si>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</si>
  <si>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</si>
  <si>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</si>
  <si>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</si>
  <si>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</si>
  <si>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</si>
  <si>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</si>
  <si>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</si>
  <si>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</si>
  <si>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</si>
  <si>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</si>
  <si>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</si>
  <si>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</si>
  <si>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</si>
  <si>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</si>
  <si>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</si>
  <si>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</si>
  <si>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</si>
  <si>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</si>
  <si>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</si>
  <si>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</si>
  <si>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</si>
  <si>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</si>
  <si>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</si>
  <si>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</si>
  <si>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</si>
  <si>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</si>
  <si>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</si>
  <si>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</si>
  <si>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</si>
  <si>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</si>
  <si>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</si>
  <si>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</si>
  <si>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</si>
  <si>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</si>
  <si>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</si>
  <si>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</si>
  <si>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</si>
  <si>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</si>
  <si>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</si>
  <si>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</si>
  <si>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</si>
  <si>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</si>
  <si>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</si>
  <si>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</si>
  <si>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</si>
  <si>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</si>
  <si>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</si>
  <si>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</si>
  <si>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</si>
  <si>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</si>
  <si>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</si>
  <si>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</si>
  <si>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</si>
  <si>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</si>
  <si>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</si>
  <si>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</si>
  <si>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</si>
  <si>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</si>
  <si>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</si>
  <si>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</si>
  <si>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</si>
  <si>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</si>
  <si>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</si>
  <si>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</si>
  <si>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</si>
  <si>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</si>
  <si>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</si>
  <si>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</si>
  <si>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</si>
  <si>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</si>
  <si>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</si>
  <si>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</si>
  <si>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</si>
  <si>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</si>
  <si>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</si>
  <si>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</si>
  <si>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</si>
  <si>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</si>
  <si>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</si>
  <si>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</si>
  <si>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</si>
  <si>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</si>
  <si>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</si>
  <si>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</si>
  <si>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</si>
  <si>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</si>
  <si>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</si>
  <si>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</si>
  <si>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</si>
  <si>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</si>
  <si>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</si>
  <si>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</si>
  <si>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</si>
  <si>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</si>
  <si>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</si>
  <si>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</si>
  <si>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</si>
  <si>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</si>
  <si>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</si>
  <si>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</si>
  <si>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</si>
  <si>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</si>
  <si>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</si>
  <si>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</si>
  <si>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</si>
  <si>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</si>
  <si>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</si>
  <si>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</si>
  <si>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</si>
  <si>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</si>
  <si>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</si>
  <si>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</si>
  <si>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</si>
  <si>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</si>
  <si>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</si>
  <si>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</si>
  <si>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</si>
  <si>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</si>
  <si>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</si>
  <si>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</si>
  <si>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</si>
  <si>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</si>
  <si>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</si>
  <si>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</si>
  <si>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</si>
  <si>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</si>
  <si>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</si>
  <si>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</si>
  <si>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</si>
  <si>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</si>
  <si>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</si>
  <si>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</si>
  <si>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</si>
  <si>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</si>
  <si>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</si>
  <si>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</si>
  <si>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</si>
  <si>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</si>
  <si>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</si>
  <si>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</si>
  <si>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</si>
  <si>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</si>
  <si>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</si>
  <si>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</si>
  <si>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</si>
  <si>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</si>
  <si>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</si>
  <si>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</si>
  <si>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</si>
  <si>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</si>
  <si>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</si>
  <si>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</si>
  <si>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</si>
  <si>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</si>
  <si>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</si>
  <si>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</si>
  <si>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</si>
  <si>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</si>
  <si>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</si>
  <si>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</si>
  <si>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</si>
  <si>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</si>
  <si>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</si>
  <si>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</si>
  <si>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</si>
  <si>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</si>
  <si>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</si>
  <si>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</si>
  <si>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</si>
  <si>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</si>
  <si>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</si>
  <si>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</si>
  <si>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</si>
  <si>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</si>
  <si>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</si>
  <si>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</si>
  <si>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</si>
  <si>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</si>
  <si>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</si>
  <si>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</si>
  <si>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</si>
  <si>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</si>
  <si>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</si>
  <si>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</si>
  <si>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</si>
  <si>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</si>
  <si>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</si>
  <si>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</si>
  <si>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</si>
  <si>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</si>
  <si>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</si>
  <si>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</si>
  <si>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</si>
  <si>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</si>
  <si>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</si>
  <si>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</si>
  <si>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</si>
  <si>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</si>
  <si>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</si>
  <si>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</si>
  <si>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</si>
  <si>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</si>
  <si>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</si>
  <si>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</si>
  <si>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</si>
  <si>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</si>
  <si>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</si>
  <si>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</si>
  <si>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</si>
  <si>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</si>
  <si>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</si>
  <si>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</si>
  <si>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</si>
  <si>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</si>
  <si>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</si>
  <si>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</si>
  <si>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</si>
  <si>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</si>
  <si>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</si>
  <si>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</si>
  <si>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</si>
  <si>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</si>
  <si>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</si>
  <si>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</si>
  <si>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</si>
  <si>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</si>
  <si>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</si>
  <si>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</si>
  <si>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</si>
  <si>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</si>
  <si>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</si>
  <si>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</si>
  <si>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</si>
  <si>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</si>
  <si>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</si>
  <si>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</si>
  <si>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</si>
  <si>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</si>
  <si>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</si>
  <si>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</si>
  <si>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</si>
  <si>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</si>
  <si>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</si>
  <si>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</si>
  <si>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</si>
  <si>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</si>
  <si>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</si>
  <si>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</si>
  <si>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</si>
  <si>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</si>
  <si>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</si>
  <si>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</si>
  <si>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</si>
  <si>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</si>
  <si>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</si>
  <si>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</si>
  <si>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</si>
  <si>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</si>
  <si>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</si>
  <si>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</si>
  <si>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</si>
  <si>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</si>
  <si>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</si>
  <si>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</si>
  <si>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</si>
  <si>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</si>
  <si>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</si>
  <si>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</si>
  <si>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</si>
  <si>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</si>
  <si>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</si>
  <si>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</si>
  <si>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</si>
  <si>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</si>
  <si>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</si>
  <si>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</si>
  <si>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</si>
  <si>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</si>
  <si>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</si>
  <si>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</si>
  <si>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</si>
  <si>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</si>
  <si>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</si>
  <si>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</si>
  <si>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</si>
  <si>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</si>
  <si>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</si>
  <si>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</si>
  <si>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</si>
  <si>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</si>
  <si>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</si>
  <si>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</si>
  <si>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</si>
  <si>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</si>
  <si>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</si>
  <si>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</si>
  <si>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</si>
  <si>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</si>
  <si>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</si>
  <si>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</si>
  <si>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</si>
  <si>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</si>
  <si>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</si>
  <si>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</si>
  <si>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</si>
  <si>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</si>
  <si>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</si>
  <si>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</si>
  <si>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</si>
  <si>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</si>
  <si>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</si>
  <si>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</si>
  <si>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</si>
  <si>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</si>
  <si>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</si>
  <si>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</si>
  <si>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</si>
  <si>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</si>
  <si>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</si>
  <si>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</si>
  <si>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</si>
  <si>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</si>
  <si>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</si>
  <si>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</si>
  <si>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</si>
  <si>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</si>
  <si>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</si>
  <si>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</si>
  <si>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</si>
  <si>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</si>
  <si>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</si>
  <si>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</si>
  <si>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</si>
  <si>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</si>
  <si>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</si>
  <si>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</si>
  <si>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</si>
  <si>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</si>
  <si>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</si>
  <si>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</si>
  <si>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</si>
  <si>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</si>
  <si>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</si>
  <si>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</si>
  <si>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</si>
  <si>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</si>
  <si>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</si>
  <si>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</si>
  <si>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</si>
  <si>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</si>
  <si>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</si>
  <si>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</si>
  <si>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</si>
  <si>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</si>
  <si>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</si>
  <si>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</si>
  <si>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</si>
  <si>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</si>
  <si>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</si>
  <si>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</si>
  <si>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</si>
  <si>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</si>
  <si>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</si>
  <si>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</si>
  <si>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</si>
  <si>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</si>
  <si>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</si>
  <si>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</si>
  <si>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</si>
  <si>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</si>
  <si>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</si>
  <si>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</si>
  <si>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</si>
  <si>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</si>
  <si>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</si>
  <si>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</si>
  <si>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</si>
  <si>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</si>
  <si>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</si>
  <si>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</si>
  <si>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</si>
  <si>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</si>
  <si>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</si>
  <si>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</si>
  <si>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</si>
  <si>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</si>
  <si>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</si>
  <si>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</si>
  <si>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</si>
  <si>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</si>
  <si>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</si>
  <si>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</si>
  <si>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</si>
  <si>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</si>
  <si>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</si>
  <si>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</si>
  <si>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</si>
  <si>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</si>
  <si>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</si>
  <si>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</si>
  <si>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</si>
  <si>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</si>
  <si>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</si>
  <si>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</si>
  <si>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</si>
  <si>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</si>
  <si>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</si>
  <si>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</si>
  <si>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</si>
  <si>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</si>
  <si>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</si>
  <si>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</si>
  <si>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</si>
  <si>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</si>
  <si>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</si>
  <si>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</si>
  <si>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</si>
  <si>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</si>
  <si>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</si>
  <si>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</si>
  <si>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</si>
  <si>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</si>
  <si>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</si>
  <si>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</si>
  <si>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</si>
  <si>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</si>
  <si>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</si>
  <si>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</si>
  <si>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</si>
  <si>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</si>
  <si>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</si>
  <si>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</si>
  <si>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</si>
  <si>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</si>
  <si>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</si>
  <si>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</si>
  <si>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</si>
  <si>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</si>
  <si>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</si>
  <si>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</si>
  <si>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</si>
  <si>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</si>
  <si>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</si>
  <si>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</si>
  <si>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</si>
  <si>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</si>
  <si>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</si>
  <si>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</si>
  <si>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</si>
  <si>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</si>
  <si>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</si>
  <si>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</si>
  <si>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</si>
  <si>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</si>
  <si>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</si>
  <si>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</si>
  <si>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</si>
  <si>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</si>
  <si>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</si>
  <si>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</si>
  <si>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</si>
  <si>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</si>
  <si>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</si>
  <si>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</si>
  <si>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</si>
  <si>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</si>
  <si>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</si>
  <si>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</si>
  <si>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</si>
  <si>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</si>
  <si>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</si>
  <si>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</si>
  <si>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</si>
  <si>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</si>
  <si>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</si>
  <si>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</si>
  <si>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</si>
  <si>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</si>
  <si>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</si>
  <si>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</si>
  <si>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</si>
  <si>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</si>
  <si>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</si>
  <si>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</si>
  <si>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</si>
  <si>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</si>
  <si>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</si>
  <si>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</si>
  <si>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</si>
  <si>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</si>
  <si>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</si>
  <si>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</si>
  <si>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</si>
  <si>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</si>
  <si>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</si>
  <si>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</si>
  <si>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</si>
  <si>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</si>
  <si>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</si>
  <si>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</si>
  <si>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</si>
  <si>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</si>
  <si>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</si>
  <si>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</si>
  <si>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</si>
  <si>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</si>
  <si>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</si>
  <si>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</si>
  <si>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</si>
  <si>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</si>
  <si>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</si>
  <si>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</si>
  <si>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</si>
  <si>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</si>
  <si>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</si>
  <si>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</si>
  <si>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</si>
  <si>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</si>
  <si>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</si>
  <si>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</si>
  <si>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</si>
  <si>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</si>
  <si>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</si>
  <si>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</si>
  <si>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</si>
  <si>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</si>
  <si>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</si>
  <si>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</si>
  <si>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</si>
  <si>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</si>
  <si>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</si>
  <si>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</si>
  <si>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</si>
  <si>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</si>
  <si>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</si>
  <si>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</si>
  <si>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</si>
  <si>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</si>
  <si>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</si>
  <si>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</si>
  <si>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</si>
  <si>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</si>
  <si>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</si>
  <si>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</si>
  <si>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</si>
  <si>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</si>
  <si>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</si>
  <si>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</si>
  <si>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</si>
  <si>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</si>
  <si>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</si>
  <si>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</si>
  <si>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</si>
  <si>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</si>
  <si>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</si>
  <si>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</si>
  <si>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</si>
  <si>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</si>
  <si>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</si>
  <si>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</si>
  <si>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</si>
  <si>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</si>
  <si>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</si>
  <si>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</si>
  <si>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</si>
  <si>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</si>
  <si>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</si>
  <si>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</si>
  <si>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</si>
  <si>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</si>
  <si>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</si>
  <si>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</si>
  <si>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</si>
  <si>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</si>
  <si>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</si>
  <si>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</si>
  <si>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</si>
  <si>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</si>
  <si>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</si>
  <si>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</si>
  <si>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</si>
  <si>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</si>
  <si>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</si>
  <si>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</si>
  <si>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</si>
  <si>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</si>
  <si>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</si>
  <si>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</si>
  <si>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</si>
  <si>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</si>
  <si>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</si>
  <si>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</si>
  <si>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</si>
  <si>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</si>
  <si>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</si>
  <si>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</si>
  <si>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</si>
  <si>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</si>
  <si>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</si>
  <si>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</si>
  <si>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</si>
  <si>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</si>
  <si>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</si>
  <si>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</si>
  <si>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</si>
  <si>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</si>
  <si>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</si>
  <si>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</si>
  <si>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</si>
  <si>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</si>
  <si>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</si>
  <si>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</si>
  <si>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</si>
  <si>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</si>
  <si>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</si>
  <si>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</si>
  <si>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</si>
  <si>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</si>
  <si>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</si>
  <si>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</si>
  <si>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</si>
  <si>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</si>
  <si>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</si>
  <si>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</si>
  <si>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</si>
  <si>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</si>
  <si>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</si>
  <si>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</si>
  <si>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</si>
  <si>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</si>
  <si>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</si>
  <si>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</si>
  <si>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</si>
  <si>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</si>
  <si>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</si>
  <si>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</si>
  <si>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</si>
  <si>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</si>
  <si>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</si>
  <si>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</si>
  <si>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</si>
  <si>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</si>
  <si>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</si>
  <si>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</si>
  <si>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</si>
  <si>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</si>
  <si>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</si>
  <si>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</si>
  <si>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</si>
  <si>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</si>
  <si>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</si>
  <si>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</si>
  <si>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</si>
  <si>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</si>
  <si>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</si>
  <si>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</si>
  <si>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</si>
  <si>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</si>
  <si>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</si>
  <si>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</si>
  <si>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</si>
  <si>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</si>
  <si>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</si>
  <si>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</si>
  <si>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</si>
  <si>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</si>
  <si>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</si>
  <si>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</si>
  <si>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</si>
  <si>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</si>
  <si>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</si>
  <si>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</si>
  <si>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</si>
  <si>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</si>
  <si>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</si>
  <si>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</si>
  <si>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</si>
  <si>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</si>
  <si>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</si>
  <si>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</si>
  <si>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</si>
  <si>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</si>
  <si>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</si>
  <si>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</si>
  <si>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</si>
  <si>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</si>
  <si>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</si>
  <si>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</si>
  <si>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</si>
  <si>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</si>
  <si>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</si>
  <si>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</si>
  <si>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</si>
  <si>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</si>
  <si>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</si>
  <si>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</si>
  <si>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</si>
  <si>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</si>
  <si>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</si>
  <si>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</si>
  <si>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</si>
  <si>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</si>
  <si>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</si>
  <si>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</si>
  <si>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</si>
  <si>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</si>
  <si>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</si>
  <si>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</si>
  <si>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</si>
  <si>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</si>
  <si>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</si>
  <si>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</si>
  <si>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</si>
  <si>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</si>
  <si>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</si>
  <si>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</si>
  <si>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</si>
  <si>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</si>
  <si>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</si>
  <si>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</si>
  <si>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</si>
  <si>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</si>
  <si>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</si>
  <si>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</si>
  <si>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</si>
  <si>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</si>
  <si>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</si>
  <si>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</si>
  <si>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</si>
  <si>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</si>
  <si>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</si>
  <si>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</si>
  <si>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</si>
  <si>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</si>
  <si>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</si>
  <si>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</si>
  <si>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</si>
  <si>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</si>
  <si>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</si>
  <si>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</si>
  <si>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</si>
  <si>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</si>
  <si>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</si>
  <si>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</si>
  <si>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</si>
  <si>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</si>
  <si>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</si>
  <si>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</si>
  <si>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</si>
  <si>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</si>
  <si>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</si>
  <si>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</si>
  <si>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</si>
  <si>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</si>
  <si>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</si>
  <si>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</si>
  <si>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</si>
  <si>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</si>
  <si>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</si>
  <si>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</si>
  <si>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</si>
  <si>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</si>
  <si>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</si>
  <si>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</si>
  <si>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</si>
  <si>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</si>
  <si>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</si>
  <si>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</si>
  <si>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</si>
  <si>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</si>
  <si>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</si>
  <si>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</si>
  <si>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</si>
  <si>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</si>
  <si>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</si>
  <si>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</si>
  <si>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</si>
  <si>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</si>
  <si>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</si>
  <si>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</si>
  <si>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</si>
  <si>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</si>
  <si>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</si>
  <si>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</si>
  <si>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</si>
  <si>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</si>
  <si>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</si>
  <si>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</si>
  <si>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</si>
  <si>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</si>
  <si>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</si>
  <si>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</si>
  <si>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</si>
  <si>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</si>
  <si>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</si>
  <si>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</si>
  <si>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</si>
  <si>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</si>
  <si>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</si>
  <si>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</si>
  <si>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</si>
  <si>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</si>
  <si>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</si>
  <si>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</si>
  <si>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</si>
  <si>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</si>
  <si>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</si>
  <si>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</si>
  <si>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</si>
  <si>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</si>
  <si>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</si>
  <si>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</si>
  <si>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</si>
  <si>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</si>
  <si>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</si>
  <si>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</si>
  <si>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</si>
  <si>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</si>
  <si>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</si>
  <si>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</si>
  <si>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</si>
  <si>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</si>
  <si>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</si>
  <si>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</si>
  <si>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</si>
  <si>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</si>
  <si>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</si>
  <si>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</si>
  <si>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</si>
  <si>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</si>
  <si>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</si>
  <si>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</si>
  <si>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</si>
  <si>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</si>
  <si>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</si>
  <si>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</si>
  <si>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</si>
  <si>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</si>
  <si>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</si>
  <si>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</si>
  <si>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</si>
  <si>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</si>
  <si>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</si>
  <si>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</si>
  <si>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</si>
  <si>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</si>
  <si>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</si>
  <si>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</si>
  <si>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</si>
  <si>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</si>
  <si>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</si>
  <si>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</si>
  <si>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</si>
  <si>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</si>
  <si>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</si>
  <si>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</si>
  <si>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</si>
  <si>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</si>
  <si>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</si>
  <si>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</si>
  <si>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</si>
  <si>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</si>
  <si>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</si>
  <si>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</si>
  <si>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</si>
  <si>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</si>
  <si>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</si>
  <si>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</si>
  <si>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</si>
  <si>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</si>
  <si>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</si>
  <si>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</si>
  <si>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</si>
  <si>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</si>
  <si>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</si>
  <si>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</si>
  <si>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</si>
  <si>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</si>
  <si>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</si>
  <si>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</si>
  <si>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</si>
  <si>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</si>
  <si>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</si>
  <si>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</si>
  <si>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</si>
  <si>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</si>
  <si>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</si>
  <si>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</si>
  <si>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</si>
  <si>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</si>
  <si>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</si>
  <si>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</si>
  <si>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</si>
  <si>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</si>
  <si>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</si>
  <si>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</si>
  <si>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</si>
  <si>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</si>
  <si>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</si>
  <si>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</si>
  <si>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</si>
  <si>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</si>
  <si>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</si>
  <si>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</si>
  <si>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</si>
  <si>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</si>
  <si>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</si>
  <si>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</si>
  <si>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</si>
  <si>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</si>
  <si>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</si>
  <si>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</si>
  <si>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</si>
  <si>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</si>
  <si>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</si>
  <si>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</si>
  <si>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</si>
  <si>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</si>
  <si>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</si>
  <si>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</si>
  <si>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</si>
  <si>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</si>
  <si>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</si>
  <si>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</si>
  <si>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</si>
  <si>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</si>
  <si>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</si>
  <si>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</si>
  <si>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</si>
  <si>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</si>
  <si>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</si>
  <si>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</si>
  <si>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</si>
  <si>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</si>
  <si>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</si>
  <si>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</si>
  <si>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</si>
  <si>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</si>
  <si>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</si>
  <si>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</si>
  <si>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</si>
  <si>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</si>
  <si>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</si>
  <si>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</si>
  <si>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</si>
  <si>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</si>
  <si>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</si>
  <si>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</si>
  <si>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</si>
  <si>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</si>
  <si>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</si>
  <si>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</si>
  <si>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</si>
  <si>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</si>
  <si>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</si>
  <si>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</si>
  <si>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</si>
  <si>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</si>
  <si>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</si>
  <si>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</si>
  <si>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</si>
  <si>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</si>
  <si>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</si>
  <si>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</si>
  <si>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</si>
  <si>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</si>
  <si>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</si>
  <si>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</si>
  <si>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</si>
  <si>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</si>
  <si>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</si>
  <si>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</si>
  <si>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</si>
  <si>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</si>
  <si>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</si>
  <si>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</si>
  <si>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</si>
  <si>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</si>
  <si>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</si>
  <si>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</si>
  <si>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</si>
  <si>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</si>
  <si>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</si>
  <si>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</si>
  <si>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</si>
  <si>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</si>
  <si>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</si>
  <si>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</si>
  <si>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</si>
  <si>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</si>
  <si>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</si>
  <si>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</si>
  <si>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</si>
  <si>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</si>
  <si>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</si>
  <si>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</si>
  <si>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</si>
  <si>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</si>
  <si>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</si>
  <si>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</si>
  <si>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</si>
  <si>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</si>
  <si>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</si>
  <si>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</si>
  <si>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</si>
  <si>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</si>
  <si>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</si>
  <si>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</si>
  <si>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</si>
  <si>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</si>
  <si>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</si>
  <si>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</si>
  <si>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</si>
  <si>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</si>
  <si>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</si>
  <si>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</si>
  <si>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</si>
  <si>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</si>
  <si>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</si>
  <si>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</si>
  <si>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</si>
  <si>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</si>
  <si>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</si>
  <si>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</si>
  <si>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</si>
  <si>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</si>
  <si>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</si>
  <si>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</si>
  <si>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</si>
  <si>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</si>
  <si>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</si>
  <si>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</si>
  <si>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</si>
  <si>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</si>
  <si>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</si>
  <si>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</si>
  <si>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</si>
  <si>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</si>
  <si>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</si>
  <si>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</si>
  <si>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</si>
  <si>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</si>
  <si>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</si>
  <si>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</si>
  <si>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</si>
  <si>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</si>
  <si>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</si>
  <si>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</si>
  <si>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</si>
  <si>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</si>
  <si>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</si>
  <si>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</si>
  <si>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</si>
  <si>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</si>
  <si>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</si>
  <si>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</si>
  <si>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</si>
  <si>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</si>
  <si>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</si>
  <si>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</si>
  <si>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</si>
  <si>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</si>
  <si>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</si>
  <si>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</si>
  <si>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</si>
  <si>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</si>
  <si>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</si>
  <si>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</si>
  <si>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</si>
  <si>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</si>
  <si>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</si>
  <si>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</si>
  <si>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</si>
  <si>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</si>
  <si>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</si>
  <si>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</si>
  <si>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</si>
  <si>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</si>
  <si>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</si>
  <si>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</si>
  <si>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</si>
  <si>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</si>
  <si>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</si>
  <si>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</si>
  <si>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</si>
  <si>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</si>
  <si>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</si>
  <si>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</si>
  <si>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</si>
  <si>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</si>
  <si>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</si>
  <si>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</si>
  <si>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</si>
  <si>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</si>
  <si>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</si>
  <si>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</si>
  <si>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</si>
  <si>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</si>
  <si>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</si>
  <si>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</si>
  <si>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</si>
  <si>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</si>
  <si>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</si>
  <si>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</si>
  <si>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</si>
  <si>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</si>
  <si>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</si>
  <si>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</si>
  <si>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</si>
  <si>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</si>
  <si>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</si>
  <si>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</si>
  <si>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</si>
  <si>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</si>
  <si>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</si>
  <si>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</si>
  <si>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</si>
  <si>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</si>
  <si>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</si>
  <si>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</si>
  <si>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</si>
  <si>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</si>
  <si>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</si>
  <si>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</si>
  <si>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</si>
  <si>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</si>
  <si>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</si>
  <si>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</si>
  <si>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</si>
  <si>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</si>
  <si>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</si>
  <si>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</si>
  <si>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</si>
  <si>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</si>
  <si>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</si>
  <si>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</si>
  <si>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</si>
  <si>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</si>
  <si>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</si>
  <si>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</si>
  <si>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</si>
  <si>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</si>
  <si>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</si>
  <si>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</si>
  <si>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</si>
  <si>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</si>
  <si>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</si>
  <si>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</si>
  <si>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</si>
  <si>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</si>
  <si>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</si>
  <si>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</si>
  <si>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</si>
  <si>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</si>
  <si>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</si>
  <si>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</si>
  <si>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</si>
  <si>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</si>
  <si>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</si>
  <si>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</si>
  <si>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</si>
  <si>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</si>
  <si>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</si>
  <si>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</si>
  <si>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</si>
  <si>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</si>
  <si>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</si>
  <si>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</si>
  <si>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</si>
  <si>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</si>
  <si>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</si>
  <si>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</si>
  <si>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</si>
  <si>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</si>
  <si>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</si>
  <si>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</si>
  <si>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</si>
  <si>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</si>
  <si>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</si>
  <si>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</si>
  <si>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</si>
  <si>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</si>
  <si>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</si>
  <si>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</si>
  <si>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</si>
  <si>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</si>
  <si>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</si>
  <si>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</si>
  <si>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</si>
  <si>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</si>
  <si>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</si>
  <si>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</si>
  <si>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</si>
  <si>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</si>
  <si>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</si>
  <si>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</si>
  <si>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</si>
  <si>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</si>
  <si>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</si>
  <si>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</si>
  <si>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</si>
  <si>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</si>
  <si>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</si>
  <si>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</si>
  <si>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</si>
  <si>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</si>
  <si>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</si>
  <si>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</si>
  <si>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</si>
  <si>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</si>
  <si>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</si>
  <si>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</si>
  <si>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</si>
  <si>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</si>
  <si>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</si>
  <si>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</si>
  <si>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</si>
  <si>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</si>
  <si>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</si>
  <si>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</si>
  <si>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</si>
  <si>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</si>
  <si>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</si>
  <si>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</si>
  <si>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</si>
  <si>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</si>
  <si>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</si>
  <si>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</si>
  <si>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</si>
  <si>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</si>
  <si>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</si>
  <si>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</si>
  <si>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</si>
  <si>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</si>
  <si>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</si>
  <si>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</si>
  <si>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</si>
  <si>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</si>
  <si>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</si>
  <si>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</si>
  <si>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</si>
  <si>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</si>
  <si>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</si>
  <si>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</si>
  <si>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</si>
  <si>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</si>
  <si>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</si>
  <si>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</si>
  <si>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</si>
  <si>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</si>
  <si>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</si>
  <si>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</si>
  <si>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</si>
  <si>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</si>
  <si>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</si>
  <si>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</si>
  <si>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</si>
  <si>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</si>
  <si>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</si>
  <si>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</si>
  <si>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</si>
  <si>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</si>
  <si>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</si>
  <si>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</si>
  <si>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</si>
  <si>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</si>
  <si>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</si>
  <si>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</si>
  <si>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</si>
  <si>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</si>
  <si>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</si>
  <si>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</si>
  <si>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</si>
  <si>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</si>
  <si>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</si>
  <si>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</si>
  <si>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</si>
  <si>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</si>
  <si>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</si>
  <si>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</si>
  <si>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</si>
  <si>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</si>
  <si>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</si>
  <si>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</si>
  <si>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</si>
  <si>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</si>
  <si>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</si>
  <si>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</si>
  <si>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</si>
  <si>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</si>
  <si>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</si>
  <si>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</si>
  <si>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</si>
  <si>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</si>
  <si>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</si>
  <si>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</si>
  <si>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</si>
  <si>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</si>
  <si>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</si>
  <si>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</si>
  <si>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</si>
  <si>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</si>
  <si>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</si>
  <si>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</si>
  <si>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</si>
  <si>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</si>
  <si>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</si>
  <si>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</si>
  <si>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</si>
  <si>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</si>
  <si>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</si>
  <si>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</si>
  <si>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</si>
  <si>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</si>
  <si>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</si>
  <si>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</si>
  <si>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</si>
  <si>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</si>
  <si>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</si>
  <si>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</si>
  <si>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</si>
  <si>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</si>
  <si>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</si>
  <si>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</si>
  <si>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</si>
  <si>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</si>
  <si>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</si>
  <si>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</si>
  <si>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</si>
  <si>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</si>
  <si>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</si>
  <si>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</si>
  <si>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</si>
  <si>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</si>
  <si>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</si>
  <si>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</si>
  <si>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</si>
  <si>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</si>
  <si>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</si>
  <si>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</si>
  <si>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</si>
  <si>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</si>
  <si>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</si>
  <si>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</si>
  <si>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</si>
  <si>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</si>
  <si>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</si>
  <si>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</si>
  <si>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</si>
  <si>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</si>
  <si>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</si>
  <si>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</si>
  <si>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</si>
  <si>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</si>
  <si>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</si>
  <si>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</si>
  <si>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</si>
  <si>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</si>
  <si>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</si>
  <si>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</si>
  <si>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</si>
  <si>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</si>
  <si>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</si>
  <si>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</si>
  <si>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</si>
  <si>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</si>
  <si>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</si>
  <si>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</si>
  <si>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</si>
  <si>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</si>
  <si>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</si>
  <si>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</si>
  <si>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</si>
  <si>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</si>
  <si>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</si>
  <si>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</si>
  <si>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</si>
  <si>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</si>
  <si>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</si>
  <si>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</si>
  <si>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</si>
  <si>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</si>
  <si>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</si>
  <si>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</si>
  <si>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</si>
  <si>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</si>
  <si>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</si>
  <si>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</si>
  <si>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</si>
  <si>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</si>
  <si>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</si>
  <si>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</si>
  <si>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</si>
  <si>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</si>
  <si>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</si>
  <si>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</si>
  <si>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</si>
  <si>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</si>
  <si>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</si>
  <si>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</si>
  <si>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</si>
  <si>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</si>
  <si>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</si>
  <si>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</si>
  <si>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</si>
  <si>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</si>
  <si>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</si>
  <si>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</si>
  <si>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</si>
  <si>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</si>
  <si>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</si>
  <si>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</si>
  <si>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</si>
  <si>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</si>
  <si>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</si>
  <si>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</si>
  <si>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</si>
  <si>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</si>
  <si>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</si>
  <si>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</si>
  <si>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</si>
  <si>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</si>
  <si>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</si>
  <si>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</si>
  <si>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</si>
  <si>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</si>
  <si>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</si>
  <si>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</si>
  <si>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</si>
  <si>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</si>
  <si>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</si>
  <si>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</si>
  <si>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</si>
  <si>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</si>
  <si>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</si>
  <si>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</si>
  <si>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</si>
  <si>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</si>
  <si>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</si>
  <si>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</si>
  <si>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</si>
  <si>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</si>
  <si>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</si>
  <si>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</si>
  <si>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</si>
  <si>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</si>
  <si>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</si>
  <si>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</si>
  <si>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</si>
  <si>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</si>
  <si>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</si>
  <si>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</si>
  <si>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</si>
  <si>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</si>
  <si>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</si>
  <si>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</si>
  <si>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</si>
  <si>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</si>
  <si>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</si>
  <si>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</si>
  <si>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</si>
  <si>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</si>
  <si>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</si>
  <si>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</si>
  <si>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</si>
  <si>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</si>
  <si>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</si>
  <si>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</si>
  <si>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</si>
  <si>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</si>
  <si>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</si>
  <si>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</si>
  <si>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</si>
  <si>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</si>
  <si>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</si>
  <si>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</si>
  <si>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</si>
  <si>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</si>
  <si>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</si>
  <si>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</si>
  <si>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</si>
  <si>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</si>
  <si>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</si>
  <si>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</si>
  <si>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</si>
  <si>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</si>
  <si>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</si>
  <si>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</si>
  <si>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</si>
  <si>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</si>
  <si>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</si>
  <si>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</si>
  <si>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</si>
  <si>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</si>
  <si>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</si>
  <si>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</si>
  <si>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</si>
  <si>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</si>
  <si>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</si>
  <si>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</si>
  <si>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</si>
  <si>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</si>
  <si>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</si>
  <si>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</si>
  <si>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</si>
  <si>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</si>
  <si>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</si>
  <si>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</si>
  <si>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</si>
  <si>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</si>
  <si>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</si>
  <si>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</si>
  <si>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</si>
  <si>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</si>
  <si>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</si>
  <si>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</si>
  <si>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</si>
  <si>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</si>
  <si>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</si>
  <si>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</si>
  <si>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</si>
  <si>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</si>
  <si>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</si>
  <si>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</si>
  <si>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</si>
  <si>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</si>
  <si>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</si>
  <si>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</si>
  <si>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</si>
  <si>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</si>
  <si>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</si>
  <si>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</si>
  <si>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</si>
  <si>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</si>
  <si>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</si>
  <si>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</si>
  <si>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</si>
  <si>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</si>
  <si>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</si>
  <si>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</si>
  <si>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</si>
  <si>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</si>
  <si>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</si>
  <si>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</si>
  <si>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</si>
  <si>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</si>
  <si>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</si>
  <si>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</si>
  <si>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</si>
  <si>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</si>
  <si>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</si>
  <si>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</si>
  <si>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</si>
  <si>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</si>
  <si>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</si>
  <si>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</si>
  <si>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</si>
  <si>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</si>
  <si>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</si>
  <si>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</si>
  <si>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</si>
  <si>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</si>
  <si>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</si>
  <si>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</si>
  <si>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</si>
  <si>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</si>
  <si>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</si>
  <si>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</si>
  <si>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</si>
  <si>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</si>
  <si>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</si>
  <si>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</si>
  <si>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</si>
  <si>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</si>
  <si>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</si>
  <si>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</si>
  <si>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</si>
  <si>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</si>
  <si>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</si>
  <si>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</si>
  <si>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</si>
  <si>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</si>
  <si>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</si>
  <si>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</si>
  <si>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</si>
  <si>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</si>
  <si>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</si>
  <si>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</si>
  <si>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</si>
  <si>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</si>
  <si>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</si>
  <si>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</si>
  <si>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</si>
  <si>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</si>
  <si>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</si>
  <si>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</si>
  <si>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</si>
  <si>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</si>
  <si>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</si>
  <si>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</si>
  <si>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</si>
  <si>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</si>
  <si>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</si>
  <si>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</si>
  <si>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</si>
  <si>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</si>
  <si>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</si>
  <si>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</si>
  <si>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</si>
  <si>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</si>
  <si>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</si>
  <si>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</si>
  <si>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</si>
  <si>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</si>
  <si>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</si>
  <si>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</si>
  <si>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</si>
  <si>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</si>
  <si>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</si>
  <si>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</si>
  <si>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</si>
  <si>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</si>
  <si>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</si>
  <si>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</si>
  <si>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</si>
  <si>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</si>
  <si>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</si>
  <si>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</si>
  <si>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</si>
  <si>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</si>
  <si>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</si>
  <si>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</si>
  <si>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</si>
  <si>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</si>
  <si>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</si>
  <si>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</si>
  <si>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</si>
  <si>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</si>
  <si>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</si>
  <si>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</si>
  <si>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</si>
  <si>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</si>
  <si>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</si>
  <si>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</si>
  <si>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</si>
  <si>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</si>
  <si>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</si>
  <si>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</si>
  <si>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</si>
  <si>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</si>
  <si>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</si>
  <si>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</si>
  <si>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</si>
  <si>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</si>
  <si>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</si>
  <si>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</si>
  <si>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</si>
  <si>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</si>
  <si>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</si>
  <si>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</si>
  <si>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</si>
  <si>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</si>
  <si>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</si>
  <si>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</si>
  <si>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</si>
  <si>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</si>
  <si>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</si>
  <si>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</si>
  <si>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</si>
  <si>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</si>
  <si>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</si>
  <si>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</si>
  <si>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</si>
  <si>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</si>
  <si>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</si>
  <si>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</si>
  <si>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</si>
  <si>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</si>
  <si>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</si>
  <si>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</si>
  <si>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</si>
  <si>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</si>
  <si>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</si>
  <si>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</si>
  <si>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</si>
  <si>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</si>
  <si>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</si>
  <si>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</si>
  <si>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</si>
  <si>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</si>
  <si>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</si>
  <si>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</si>
  <si>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</si>
  <si>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</si>
  <si>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</si>
  <si>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</si>
  <si>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</si>
  <si>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</si>
  <si>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</si>
  <si>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</si>
  <si>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</si>
  <si>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</si>
  <si>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</si>
  <si>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</si>
  <si>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</si>
  <si>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</si>
  <si>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</si>
  <si>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</si>
  <si>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</si>
  <si>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</si>
  <si>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</si>
  <si>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</si>
  <si>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</si>
  <si>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</si>
  <si>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</si>
  <si>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</si>
  <si>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</si>
  <si>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</si>
  <si>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</si>
  <si>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</si>
  <si>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</si>
  <si>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</si>
  <si>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</si>
  <si>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</si>
  <si>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</si>
  <si>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</si>
  <si>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</si>
  <si>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</si>
  <si>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</si>
  <si>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</si>
  <si>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</si>
  <si>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</si>
  <si>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</si>
  <si>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</si>
  <si>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</si>
  <si>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</si>
  <si>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</si>
  <si>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</si>
  <si>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</si>
  <si>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</si>
  <si>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</si>
  <si>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</si>
  <si>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</si>
  <si>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</si>
  <si>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</si>
  <si>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</si>
  <si>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</si>
  <si>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</si>
  <si>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</si>
  <si>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</si>
  <si>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</si>
  <si>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</si>
  <si>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</si>
  <si>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</si>
  <si>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</si>
  <si>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</si>
  <si>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</si>
  <si>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</si>
  <si>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</si>
  <si>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</si>
  <si>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</si>
  <si>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</si>
  <si>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</si>
  <si>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</si>
  <si>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</si>
  <si>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</si>
  <si>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</si>
  <si>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</si>
  <si>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</si>
  <si>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</si>
  <si>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</si>
  <si>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</si>
  <si>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</si>
  <si>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</si>
  <si>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</si>
  <si>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</si>
  <si>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</si>
  <si>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</si>
  <si>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</si>
  <si>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</si>
  <si>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</si>
  <si>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</si>
  <si>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</si>
  <si>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</si>
  <si>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</si>
  <si>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</si>
  <si>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</si>
  <si>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</si>
  <si>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</si>
  <si>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</si>
  <si>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</si>
  <si>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</si>
  <si>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</si>
  <si>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</si>
  <si>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</si>
  <si>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</si>
  <si>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</si>
  <si>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</si>
  <si>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</si>
  <si>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</si>
  <si>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</si>
  <si>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</si>
  <si>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</si>
  <si>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</si>
  <si>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</si>
  <si>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</si>
  <si>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</si>
  <si>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</si>
  <si>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</si>
  <si>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</si>
  <si>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</si>
  <si>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</si>
  <si>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</si>
  <si>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</si>
  <si>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</si>
  <si>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</si>
  <si>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</si>
  <si>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</si>
  <si>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</si>
  <si>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</si>
  <si>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</si>
  <si>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</si>
  <si>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</si>
  <si>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</si>
  <si>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</si>
  <si>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</si>
  <si>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</si>
  <si>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</si>
  <si>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</si>
  <si>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</si>
  <si>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</si>
  <si>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</si>
  <si>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</si>
  <si>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</si>
  <si>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</si>
  <si>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</si>
  <si>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</si>
  <si>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</si>
  <si>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</si>
  <si>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</si>
  <si>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</si>
  <si>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</si>
  <si>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</si>
  <si>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</si>
  <si>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</si>
  <si>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</si>
  <si>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</si>
  <si>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</si>
  <si>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</si>
  <si>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</si>
  <si>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</si>
  <si>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</si>
  <si>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</si>
  <si>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</si>
  <si>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</si>
  <si>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</si>
  <si>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</si>
  <si>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</si>
  <si>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</si>
  <si>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</si>
  <si>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</si>
  <si>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</si>
  <si>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</si>
  <si>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</si>
  <si>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</si>
  <si>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</si>
  <si>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</si>
  <si>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</si>
  <si>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</si>
  <si>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</si>
  <si>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</si>
  <si>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</si>
  <si>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</si>
  <si>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</si>
  <si>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</si>
  <si>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</si>
  <si>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</si>
  <si>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</si>
  <si>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</si>
  <si>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</si>
  <si>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</si>
  <si>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</si>
  <si>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</si>
  <si>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</si>
  <si>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</si>
  <si>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</si>
  <si>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</si>
  <si>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</si>
  <si>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</si>
  <si>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</si>
  <si>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</si>
  <si>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</si>
  <si>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</si>
  <si>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</si>
  <si>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</si>
  <si>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</si>
  <si>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</si>
  <si>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</si>
  <si>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</si>
  <si>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</si>
  <si>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</si>
  <si>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</si>
  <si>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</si>
  <si>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</si>
  <si>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</si>
  <si>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</si>
  <si>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</si>
  <si>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</si>
  <si>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</si>
  <si>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</si>
  <si>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</si>
  <si>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</si>
  <si>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</si>
  <si>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</si>
  <si>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</si>
  <si>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</si>
  <si>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</si>
  <si>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</si>
  <si>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</si>
  <si>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</si>
  <si>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</si>
  <si>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</si>
  <si>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</si>
  <si>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</si>
  <si>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</si>
  <si>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</si>
  <si>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</si>
  <si>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</si>
  <si>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</si>
  <si>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</si>
  <si>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</si>
  <si>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</si>
  <si>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</si>
  <si>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</si>
  <si>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</si>
  <si>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</si>
  <si>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</si>
  <si>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</si>
  <si>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</si>
  <si>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</si>
  <si>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</si>
  <si>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</si>
  <si>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</si>
  <si>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</si>
  <si>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</si>
  <si>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</si>
  <si>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</si>
  <si>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</si>
  <si>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</si>
  <si>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</si>
  <si>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</si>
  <si>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</si>
  <si>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</si>
  <si>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</si>
  <si>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</si>
  <si>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</si>
  <si>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</si>
  <si>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</si>
  <si>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</si>
  <si>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</si>
  <si>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</si>
  <si>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</si>
  <si>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</si>
  <si>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</si>
  <si>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</si>
  <si>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</si>
  <si>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</si>
  <si>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</si>
  <si>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</si>
  <si>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</si>
  <si>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</si>
  <si>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</si>
  <si>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</si>
  <si>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</si>
  <si>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</si>
  <si>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</si>
  <si>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</si>
  <si>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</si>
  <si>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</si>
  <si>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</si>
  <si>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</si>
  <si>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</si>
  <si>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</si>
  <si>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</si>
  <si>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</si>
  <si>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</si>
  <si>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</si>
  <si>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</si>
  <si>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</si>
  <si>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</si>
  <si>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</si>
  <si>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</si>
  <si>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</si>
  <si>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</si>
  <si>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</si>
  <si>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</si>
  <si>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</si>
  <si>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</si>
  <si>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</si>
  <si>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</si>
  <si>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</si>
  <si>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</si>
  <si>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</si>
  <si>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</si>
  <si>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</si>
  <si>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</si>
  <si>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</si>
  <si>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</si>
  <si>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</si>
  <si>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</si>
  <si>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</si>
  <si>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</si>
  <si>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</si>
  <si>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</si>
  <si>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</si>
  <si>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</si>
  <si>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</si>
  <si>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</si>
  <si>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</si>
  <si>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</si>
  <si>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</si>
  <si>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</si>
  <si>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</si>
  <si>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</si>
  <si>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</si>
  <si>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</si>
  <si>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</si>
  <si>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</si>
  <si>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</si>
  <si>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</si>
  <si>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</si>
  <si>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</si>
  <si>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</si>
  <si>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</si>
  <si>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</si>
  <si>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</si>
  <si>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</si>
  <si>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</si>
  <si>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</si>
  <si>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</si>
  <si>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</si>
  <si>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</si>
  <si>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</si>
  <si>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</si>
  <si>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</si>
  <si>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</si>
  <si>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</si>
  <si>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</si>
  <si>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</si>
  <si>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</si>
  <si>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</si>
  <si>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</si>
  <si>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</si>
  <si>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</si>
  <si>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</si>
  <si>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</si>
  <si>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</si>
  <si>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</si>
  <si>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</si>
  <si>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</si>
  <si>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</si>
  <si>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</si>
  <si>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</si>
  <si>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</si>
  <si>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</si>
  <si>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</si>
  <si>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</si>
  <si>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</si>
  <si>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</si>
  <si>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</si>
  <si>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</si>
  <si>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</si>
  <si>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</si>
  <si>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</si>
  <si>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</si>
  <si>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</si>
  <si>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</si>
  <si>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</si>
  <si>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</si>
  <si>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</si>
  <si>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</si>
  <si>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</si>
  <si>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</si>
  <si>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</si>
  <si>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</si>
  <si>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</si>
  <si>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</si>
  <si>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</si>
  <si>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</si>
  <si>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</si>
  <si>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</si>
  <si>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</si>
  <si>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</si>
  <si>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</si>
  <si>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</si>
  <si>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</si>
  <si>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</si>
  <si>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</si>
  <si>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</si>
  <si>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</si>
  <si>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</si>
  <si>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</si>
  <si>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</si>
  <si>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</si>
  <si>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</si>
  <si>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</si>
  <si>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</si>
  <si>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</si>
  <si>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</si>
  <si>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</si>
  <si>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</si>
  <si>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</si>
  <si>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</si>
  <si>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</si>
  <si>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</si>
  <si>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</si>
  <si>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</si>
  <si>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</si>
  <si>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</si>
  <si>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</si>
  <si>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</si>
  <si>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</si>
  <si>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</si>
  <si>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</si>
  <si>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</si>
  <si>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</si>
  <si>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</si>
  <si>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</si>
  <si>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</si>
  <si>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</si>
  <si>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</si>
  <si>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</si>
  <si>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</si>
  <si>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</si>
  <si>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</si>
  <si>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</si>
  <si>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</si>
  <si>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</si>
  <si>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</si>
  <si>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</si>
  <si>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</si>
  <si>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</si>
  <si>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</si>
  <si>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</si>
  <si>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</si>
  <si>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</si>
  <si>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</si>
  <si>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</si>
  <si>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</si>
  <si>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</si>
  <si>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</si>
  <si>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</si>
  <si>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</si>
  <si>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</si>
  <si>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</si>
  <si>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</si>
  <si>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</si>
  <si>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</si>
  <si>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</si>
  <si>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</si>
  <si>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</si>
  <si>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</si>
  <si>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</si>
  <si>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</si>
  <si>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</si>
  <si>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</si>
  <si>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</si>
  <si>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</si>
  <si>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</si>
  <si>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</si>
  <si>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</si>
  <si>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</si>
  <si>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</si>
  <si>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</si>
  <si>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</si>
  <si>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</si>
  <si>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</si>
  <si>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</si>
  <si>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</si>
  <si>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</si>
  <si>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</si>
  <si>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</si>
  <si>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</si>
  <si>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</si>
  <si>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</si>
  <si>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</si>
  <si>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</si>
  <si>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</si>
  <si>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</si>
  <si>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</si>
  <si>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</si>
  <si>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</si>
  <si>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</si>
  <si>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</si>
  <si>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</si>
  <si>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</si>
  <si>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</si>
  <si>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</si>
  <si>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</si>
  <si>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</si>
  <si>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</si>
  <si>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</si>
  <si>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</si>
  <si>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</si>
  <si>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</si>
  <si>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</si>
  <si>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</si>
  <si>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</si>
  <si>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</si>
  <si>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</si>
  <si>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</si>
  <si>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</si>
  <si>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</si>
  <si>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</si>
  <si>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</si>
  <si>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</si>
  <si>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</si>
  <si>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</si>
  <si>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</si>
  <si>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</si>
  <si>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</si>
  <si>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</si>
  <si>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</si>
  <si>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</si>
  <si>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</si>
  <si>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</si>
  <si>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</si>
  <si>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</si>
  <si>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</si>
  <si>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</si>
  <si>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</si>
  <si>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</si>
  <si>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</si>
  <si>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</si>
  <si>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</si>
  <si>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</si>
  <si>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</si>
  <si>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</si>
  <si>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</si>
  <si>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</si>
  <si>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</si>
  <si>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</si>
  <si>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</si>
  <si>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</si>
  <si>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</si>
  <si>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</si>
  <si>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</si>
  <si>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</si>
  <si>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</si>
  <si>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</si>
  <si>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</si>
  <si>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</si>
  <si>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</si>
  <si>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</si>
  <si>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</si>
  <si>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</si>
  <si>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</si>
  <si>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</si>
  <si>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</si>
  <si>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</si>
  <si>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</si>
  <si>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</si>
  <si>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</si>
  <si>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</si>
  <si>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</si>
  <si>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</si>
  <si>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</si>
  <si>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</si>
  <si>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</si>
  <si>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</si>
  <si>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</si>
  <si>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</si>
  <si>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</si>
  <si>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</si>
  <si>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</si>
  <si>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</si>
  <si>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</si>
  <si>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</si>
  <si>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</si>
  <si>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</si>
  <si>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</si>
  <si>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</si>
  <si>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</si>
  <si>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</si>
  <si>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</si>
  <si>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</si>
  <si>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</si>
  <si>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</si>
  <si>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</si>
  <si>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</si>
  <si>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</si>
  <si>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</si>
  <si>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</si>
  <si>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</si>
  <si>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</si>
  <si>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</si>
  <si>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</si>
  <si>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</si>
  <si>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</si>
  <si>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</si>
  <si>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</si>
  <si>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</si>
  <si>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</si>
  <si>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</si>
  <si>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</si>
  <si>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</si>
  <si>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</si>
  <si>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</si>
  <si>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</si>
  <si>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</si>
  <si>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</si>
  <si>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</si>
  <si>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</si>
  <si>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</si>
  <si>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</si>
  <si>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</si>
  <si>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</si>
  <si>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</si>
  <si>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</si>
  <si>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</si>
  <si>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</si>
  <si>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</si>
  <si>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</si>
  <si>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</si>
  <si>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</si>
  <si>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</si>
  <si>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</si>
  <si>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</si>
  <si>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</si>
  <si>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</si>
  <si>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</si>
  <si>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</si>
  <si>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</si>
  <si>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</si>
  <si>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</si>
  <si>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</si>
  <si>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</si>
  <si>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</si>
  <si>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</si>
  <si>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</si>
  <si>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</si>
  <si>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</si>
  <si>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</si>
  <si>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</si>
  <si>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</si>
  <si>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</si>
  <si>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</si>
  <si>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</si>
  <si>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</si>
  <si>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</si>
  <si>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</si>
  <si>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</si>
  <si>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</si>
  <si>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</si>
  <si>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</si>
  <si>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</si>
  <si>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</si>
  <si>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</si>
  <si>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</si>
  <si>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</si>
  <si>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</si>
  <si>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</si>
  <si>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</si>
  <si>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</si>
  <si>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</si>
  <si>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</si>
  <si>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</si>
  <si>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</si>
  <si>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</si>
  <si>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</si>
  <si>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</si>
  <si>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</si>
  <si>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</si>
  <si>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</si>
  <si>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</si>
  <si>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</si>
  <si>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</si>
  <si>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</si>
  <si>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</si>
  <si>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</si>
  <si>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</si>
  <si>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</si>
  <si>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</si>
  <si>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</si>
  <si>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</si>
  <si>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</si>
  <si>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</si>
  <si>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</si>
  <si>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</si>
  <si>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</si>
  <si>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</si>
  <si>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</si>
  <si>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</si>
  <si>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</si>
  <si>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</si>
  <si>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</si>
  <si>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</si>
  <si>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</si>
  <si>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</si>
  <si>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</si>
  <si>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</si>
  <si>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</si>
  <si>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</si>
  <si>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</si>
  <si>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</si>
  <si>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</si>
  <si>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</si>
  <si>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</si>
  <si>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</si>
  <si>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</si>
  <si>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</si>
  <si>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</si>
  <si>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</si>
  <si>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</si>
  <si>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</si>
  <si>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</si>
  <si>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</si>
  <si>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</si>
  <si>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</si>
  <si>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</si>
  <si>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</si>
  <si>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</si>
  <si>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</si>
  <si>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</si>
  <si>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</si>
  <si>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</si>
  <si>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</si>
  <si>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</si>
  <si>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</si>
  <si>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</si>
  <si>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</si>
  <si>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</si>
  <si>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</si>
  <si>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</si>
  <si>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</si>
  <si>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</si>
  <si>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</si>
  <si>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</si>
  <si>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</si>
  <si>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</si>
  <si>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</si>
  <si>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</si>
  <si>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</si>
  <si>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</si>
  <si>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</si>
  <si>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</si>
  <si>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</si>
  <si>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</si>
  <si>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</si>
  <si>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</si>
  <si>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</si>
  <si>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</si>
  <si>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</si>
  <si>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</si>
  <si>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</si>
  <si>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</si>
  <si>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</si>
  <si>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</si>
  <si>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</si>
  <si>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</si>
  <si>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</si>
  <si>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</si>
  <si>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</si>
  <si>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</si>
  <si>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</si>
  <si>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</si>
  <si>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</si>
  <si>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</si>
  <si>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</si>
  <si>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</si>
  <si>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</si>
  <si>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</si>
  <si>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</si>
  <si>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</si>
  <si>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</si>
  <si>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</si>
  <si>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</si>
  <si>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</si>
  <si>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</si>
  <si>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</si>
  <si>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</si>
  <si>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</si>
  <si>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</si>
  <si>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</si>
  <si>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</si>
  <si>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</si>
  <si>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</si>
  <si>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</si>
  <si>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</si>
  <si>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</si>
  <si>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</si>
  <si>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</si>
  <si>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</si>
  <si>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</si>
  <si>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</si>
  <si>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</si>
  <si>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</si>
  <si>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</si>
  <si>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</si>
  <si>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</si>
  <si>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</si>
  <si>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</si>
  <si>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</si>
  <si>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</si>
  <si>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</si>
  <si>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</si>
  <si>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</si>
  <si>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</si>
  <si>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</si>
  <si>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</si>
  <si>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</si>
  <si>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</si>
  <si>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</si>
  <si>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</si>
  <si>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</si>
  <si>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</si>
  <si>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</si>
  <si>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</si>
  <si>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</si>
  <si>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</si>
  <si>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</si>
  <si>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</si>
  <si>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</si>
  <si>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</si>
  <si>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</si>
  <si>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</si>
  <si>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</si>
  <si>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</si>
  <si>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</si>
  <si>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</si>
  <si>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</si>
  <si>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</si>
  <si>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</si>
  <si>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</si>
  <si>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</si>
  <si>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</si>
  <si>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</si>
  <si>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</si>
  <si>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</si>
  <si>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</si>
  <si>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</si>
  <si>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</si>
  <si>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</si>
  <si>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</si>
  <si>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</si>
  <si>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</si>
  <si>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</si>
  <si>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</si>
  <si>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</si>
  <si>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</si>
  <si>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</si>
  <si>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</si>
  <si>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</si>
  <si>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</si>
  <si>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</si>
  <si>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</si>
  <si>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</si>
  <si>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</si>
  <si>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</si>
  <si>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</si>
  <si>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</si>
  <si>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</si>
  <si>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</si>
  <si>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</si>
  <si>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</si>
  <si>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</si>
  <si>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</si>
  <si>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</si>
  <si>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</si>
  <si>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</si>
  <si>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</si>
  <si>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</si>
  <si>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</si>
  <si>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</si>
  <si>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</si>
  <si>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</si>
  <si>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</si>
  <si>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</si>
  <si>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</si>
  <si>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</si>
  <si>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</si>
  <si>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</si>
  <si>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</si>
  <si>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</si>
  <si>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</si>
  <si>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</si>
  <si>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</si>
  <si>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</si>
  <si>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</si>
  <si>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</si>
  <si>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</si>
  <si>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</si>
  <si>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</si>
  <si>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</si>
  <si>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</si>
  <si>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</si>
  <si>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</si>
  <si>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</si>
  <si>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</si>
  <si>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</si>
  <si>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</si>
  <si>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</si>
  <si>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</si>
  <si>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</si>
  <si>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</si>
  <si>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</si>
  <si>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</si>
  <si>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</si>
  <si>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</si>
  <si>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</si>
  <si>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</si>
  <si>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</si>
  <si>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</si>
  <si>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</si>
  <si>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</si>
  <si>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</si>
  <si>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</si>
  <si>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</si>
  <si>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</si>
  <si>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</si>
  <si>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</si>
  <si>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</si>
  <si>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</si>
  <si>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</si>
  <si>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</si>
  <si>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</si>
  <si>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</si>
  <si>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</si>
  <si>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</si>
  <si>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</si>
  <si>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</si>
  <si>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</si>
  <si>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</si>
  <si>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</si>
  <si>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</si>
  <si>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</si>
  <si>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</si>
  <si>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</si>
  <si>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</si>
  <si>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</si>
  <si>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</si>
  <si>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</si>
  <si>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</si>
  <si>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</si>
  <si>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</si>
  <si>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</si>
  <si>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</si>
  <si>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</si>
  <si>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</si>
  <si>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</si>
  <si>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</si>
  <si>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</si>
  <si>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</si>
  <si>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</si>
  <si>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</si>
  <si>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</si>
  <si>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</si>
  <si>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</si>
  <si>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</si>
  <si>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</si>
  <si>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</si>
  <si>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</si>
  <si>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</si>
  <si>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</si>
  <si>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</si>
  <si>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</si>
  <si>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</si>
  <si>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</si>
  <si>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</si>
  <si>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</si>
  <si>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</si>
  <si>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</si>
  <si>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</si>
  <si>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</si>
  <si>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</si>
  <si>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</si>
  <si>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</si>
  <si>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</si>
  <si>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</si>
  <si>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</si>
  <si>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</si>
  <si>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</si>
  <si>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</si>
  <si>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</si>
  <si>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</si>
  <si>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</si>
  <si>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</si>
  <si>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</si>
  <si>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</si>
  <si>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</si>
  <si>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</si>
  <si>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</si>
  <si>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</si>
  <si>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</si>
  <si>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</si>
  <si>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</si>
  <si>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</si>
  <si>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</si>
  <si>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</si>
  <si>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</si>
  <si>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</si>
  <si>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</si>
  <si>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</si>
  <si>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</si>
  <si>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</si>
  <si>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</si>
  <si>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</si>
  <si>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</si>
  <si>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</si>
  <si>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</si>
  <si>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</si>
  <si>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</si>
  <si>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</si>
  <si>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</si>
  <si>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</si>
  <si>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</si>
  <si>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</si>
  <si>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</si>
  <si>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</si>
  <si>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</si>
  <si>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</si>
  <si>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</si>
  <si>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</si>
  <si>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</si>
  <si>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</si>
  <si>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</si>
  <si>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</si>
  <si>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</si>
  <si>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</si>
  <si>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</si>
  <si>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</si>
  <si>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</si>
  <si>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</si>
  <si>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</si>
  <si>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</si>
  <si>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</si>
  <si>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</si>
  <si>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</si>
  <si>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</si>
  <si>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</si>
  <si>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</si>
  <si>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</si>
  <si>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</si>
  <si>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</si>
  <si>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</si>
  <si>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</si>
  <si>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</si>
  <si>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</si>
  <si>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</si>
  <si>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</si>
  <si>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</si>
  <si>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</si>
  <si>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</si>
  <si>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</si>
  <si>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</si>
  <si>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</si>
  <si>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</si>
  <si>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</si>
  <si>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</si>
  <si>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</si>
  <si>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</si>
  <si>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</si>
  <si>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</si>
  <si>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</si>
  <si>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</si>
  <si>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</si>
  <si>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</si>
  <si>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</si>
  <si>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</si>
  <si>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</si>
  <si>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</si>
  <si>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</si>
  <si>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</si>
  <si>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</si>
  <si>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</si>
  <si>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</si>
  <si>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</si>
  <si>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</si>
  <si>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</si>
  <si>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</si>
  <si>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</si>
  <si>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</si>
  <si>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</si>
  <si>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</si>
  <si>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</si>
  <si>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</si>
  <si>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</si>
  <si>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</si>
  <si>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</si>
  <si>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</si>
  <si>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</si>
  <si>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</si>
  <si>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</si>
  <si>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</si>
  <si>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</si>
  <si>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</si>
  <si>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</si>
  <si>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</si>
  <si>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</si>
  <si>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</si>
  <si>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</si>
  <si>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</si>
  <si>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</si>
  <si>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</si>
  <si>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</si>
  <si>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</si>
  <si>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</si>
  <si>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</si>
  <si>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</si>
  <si>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</si>
  <si>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</si>
  <si>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</si>
  <si>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</si>
  <si>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</si>
  <si>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</si>
  <si>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</si>
  <si>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</si>
  <si>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</si>
  <si>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</si>
  <si>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</si>
  <si>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</si>
  <si>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</si>
  <si>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</si>
  <si>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</si>
  <si>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</si>
  <si>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</si>
  <si>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</si>
  <si>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</si>
  <si>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</si>
  <si>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</si>
  <si>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</si>
  <si>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</si>
  <si>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</si>
  <si>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</si>
  <si>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</si>
  <si>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</si>
  <si>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</si>
  <si>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</si>
  <si>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</si>
  <si>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</si>
  <si>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</si>
  <si>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</si>
  <si>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</si>
  <si>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</si>
  <si>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</si>
  <si>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</si>
  <si>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</si>
  <si>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</si>
  <si>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</si>
  <si>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</si>
  <si>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</si>
  <si>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</si>
  <si>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</si>
  <si>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</si>
  <si>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</si>
  <si>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</si>
  <si>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</si>
  <si>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</si>
  <si>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</si>
  <si>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</si>
  <si>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</si>
  <si>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</si>
  <si>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</si>
  <si>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</si>
  <si>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</si>
  <si>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</si>
  <si>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</si>
  <si>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</si>
  <si>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</si>
  <si>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</si>
  <si>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</si>
  <si>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</si>
  <si>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</si>
  <si>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</si>
  <si>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</si>
  <si>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</si>
  <si>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</si>
  <si>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</si>
  <si>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</si>
  <si>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</si>
  <si>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</si>
  <si>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</si>
  <si>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</si>
  <si>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</si>
  <si>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</si>
  <si>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</si>
  <si>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</si>
  <si>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</si>
  <si>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</si>
  <si>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</si>
  <si>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</si>
  <si>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</si>
  <si>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</si>
  <si>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</si>
  <si>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</si>
  <si>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</si>
  <si>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</si>
  <si>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</si>
  <si>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</si>
  <si>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</si>
  <si>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</si>
  <si>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</si>
  <si>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</si>
  <si>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</si>
  <si>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</si>
  <si>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</si>
  <si>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</si>
  <si>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</si>
  <si>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</si>
  <si>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</si>
  <si>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</si>
  <si>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</si>
  <si>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</si>
  <si>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</si>
  <si>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</si>
  <si>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</si>
  <si>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</si>
  <si>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</si>
  <si>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</si>
  <si>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</si>
  <si>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</si>
  <si>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</si>
  <si>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</si>
  <si>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</si>
  <si>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</si>
  <si>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</si>
  <si>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</si>
  <si>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</si>
  <si>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</si>
  <si>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</si>
  <si>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</si>
  <si>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</si>
  <si>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</si>
  <si>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</si>
  <si>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</si>
  <si>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</si>
  <si>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</si>
  <si>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</si>
  <si>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</si>
  <si>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</si>
  <si>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</si>
  <si>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</si>
  <si>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</si>
  <si>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</si>
  <si>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</si>
  <si>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</si>
  <si>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</si>
  <si>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</si>
  <si>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</si>
  <si>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</si>
  <si>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</si>
  <si>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</si>
  <si>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</si>
  <si>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</si>
  <si>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</si>
  <si>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</si>
  <si>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</si>
  <si>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</si>
  <si>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</si>
  <si>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</si>
  <si>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</si>
  <si>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</si>
  <si>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</si>
  <si>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</si>
  <si>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</si>
  <si>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</si>
  <si>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</si>
  <si>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</si>
  <si>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</si>
  <si>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</si>
  <si>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</si>
  <si>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</si>
  <si>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</si>
  <si>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</si>
  <si>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</si>
  <si>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</si>
  <si>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</si>
  <si>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</si>
  <si>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</si>
  <si>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</si>
  <si>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</si>
  <si>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</si>
  <si>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</si>
  <si>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</si>
  <si>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</si>
  <si>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</si>
  <si>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</si>
  <si>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</si>
  <si>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</si>
  <si>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</si>
  <si>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</si>
  <si>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</si>
  <si>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</si>
  <si>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</si>
  <si>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</si>
  <si>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</si>
  <si>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</si>
  <si>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</si>
  <si>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</si>
  <si>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</si>
  <si>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</si>
  <si>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</si>
  <si>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</si>
  <si>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</si>
  <si>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</si>
  <si>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</si>
  <si>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</si>
  <si>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</si>
  <si>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</si>
  <si>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</si>
  <si>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</si>
  <si>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</si>
  <si>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</si>
  <si>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</si>
  <si>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</si>
  <si>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</si>
  <si>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</si>
  <si>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</si>
  <si>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</si>
  <si>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</si>
  <si>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</si>
  <si>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</si>
  <si>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</si>
  <si>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</si>
  <si>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</si>
  <si>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</si>
  <si>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</si>
  <si>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</si>
  <si>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</si>
  <si>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</si>
  <si>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</si>
  <si>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</si>
  <si>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</si>
  <si>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</si>
  <si>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</si>
  <si>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</si>
  <si>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</si>
  <si>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</si>
  <si>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</si>
  <si>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</si>
  <si>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</si>
  <si>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</si>
  <si>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</si>
  <si>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</si>
  <si>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</si>
  <si>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</si>
  <si>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</si>
  <si>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</si>
  <si>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</si>
  <si>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</si>
  <si>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</si>
  <si>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</si>
  <si>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</si>
  <si>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</si>
  <si>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</si>
  <si>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</si>
  <si>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</si>
  <si>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</si>
  <si>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</si>
  <si>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</si>
  <si>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</si>
  <si>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</si>
  <si>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</si>
  <si>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</si>
  <si>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</si>
  <si>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</si>
  <si>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</si>
  <si>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</si>
  <si>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</si>
  <si>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</si>
  <si>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</si>
  <si>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</si>
  <si>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</si>
  <si>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</si>
  <si>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</si>
  <si>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</si>
  <si>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</si>
  <si>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</si>
  <si>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</si>
  <si>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</si>
  <si>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</si>
  <si>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</si>
  <si>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</si>
  <si>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</si>
  <si>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</si>
  <si>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</si>
  <si>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</si>
  <si>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</si>
  <si>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</si>
  <si>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</si>
  <si>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</si>
  <si>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</si>
  <si>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</si>
  <si>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</si>
  <si>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</si>
  <si>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</si>
  <si>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</si>
  <si>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</si>
  <si>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</si>
  <si>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</si>
  <si>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</si>
  <si>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</si>
  <si>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</si>
  <si>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</si>
  <si>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</si>
  <si>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</si>
  <si>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</si>
  <si>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</si>
  <si>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</si>
  <si>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</si>
  <si>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</si>
  <si>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</si>
  <si>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</si>
  <si>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</si>
  <si>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</si>
  <si>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</si>
  <si>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</si>
  <si>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</si>
  <si>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</si>
  <si>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</si>
  <si>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</si>
  <si>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</si>
  <si>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</si>
  <si>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</si>
  <si>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</si>
  <si>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</si>
  <si>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</si>
  <si>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</si>
  <si>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</si>
  <si>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</si>
  <si>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</si>
  <si>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</si>
  <si>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</si>
  <si>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</si>
  <si>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</si>
  <si>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</si>
  <si>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</si>
  <si>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</si>
  <si>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</si>
  <si>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</si>
  <si>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</si>
  <si>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</si>
  <si>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</si>
  <si>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</si>
  <si>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</si>
  <si>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</si>
  <si>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</si>
  <si>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</si>
  <si>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</si>
  <si>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</si>
  <si>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</si>
  <si>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</si>
  <si>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</si>
  <si>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</si>
  <si>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</si>
  <si>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</si>
  <si>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</si>
  <si>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</si>
  <si>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</si>
  <si>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</si>
  <si>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</si>
  <si>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</si>
  <si>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</si>
  <si>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</si>
  <si>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</si>
  <si>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</si>
  <si>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</si>
  <si>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</si>
  <si>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</si>
  <si>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</si>
  <si>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</si>
  <si>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</si>
  <si>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</si>
  <si>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</si>
  <si>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</si>
  <si>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</si>
  <si>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</si>
  <si>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</si>
  <si>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</si>
  <si>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</si>
  <si>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</si>
  <si>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</si>
  <si>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</si>
  <si>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</si>
  <si>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</si>
  <si>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</si>
  <si>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</si>
  <si>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</si>
  <si>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</si>
  <si>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</si>
  <si>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</si>
  <si>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</si>
  <si>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</si>
  <si>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</si>
  <si>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</si>
  <si>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</si>
  <si>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</si>
  <si>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</si>
  <si>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</si>
  <si>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</si>
  <si>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</si>
  <si>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</si>
  <si>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</si>
  <si>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</si>
  <si>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</si>
  <si>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</si>
  <si>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</si>
  <si>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</si>
  <si>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</si>
  <si>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</si>
  <si>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</si>
  <si>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</si>
  <si>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</si>
  <si>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</si>
  <si>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</si>
  <si>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</si>
  <si>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</si>
  <si>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</si>
  <si>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</si>
  <si>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</si>
  <si>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</si>
  <si>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</si>
  <si>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</si>
  <si>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</si>
  <si>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</si>
  <si>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</si>
  <si>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</si>
  <si>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</si>
  <si>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</si>
  <si>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</si>
  <si>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</si>
  <si>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</si>
  <si>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</si>
  <si>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</si>
  <si>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</si>
  <si>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</si>
  <si>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</si>
  <si>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</si>
  <si>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</si>
  <si>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</si>
  <si>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</si>
  <si>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</si>
  <si>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</si>
  <si>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</si>
  <si>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</si>
  <si>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</si>
  <si>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</si>
  <si>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</si>
  <si>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</si>
  <si>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</si>
  <si>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</si>
  <si>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</si>
  <si>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</si>
  <si>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</si>
  <si>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</si>
  <si>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</si>
  <si>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</si>
  <si>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</si>
  <si>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</si>
  <si>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</si>
  <si>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</si>
  <si>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</si>
  <si>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</si>
  <si>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</si>
  <si>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</si>
  <si>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</si>
  <si>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</si>
  <si>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</si>
  <si>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</si>
  <si>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</si>
  <si>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</si>
  <si>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</si>
  <si>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</si>
  <si>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</si>
  <si>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</si>
  <si>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</si>
  <si>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</si>
  <si>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</si>
  <si>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</si>
  <si>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</si>
  <si>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</si>
  <si>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</si>
  <si>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</si>
  <si>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</si>
  <si>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</si>
  <si>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</si>
  <si>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</si>
  <si>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</si>
  <si>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</si>
  <si>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</si>
  <si>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</si>
  <si>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</si>
  <si>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</si>
  <si>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</si>
  <si>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</si>
  <si>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</si>
  <si>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</si>
  <si>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</si>
  <si>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</si>
  <si>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</si>
  <si>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</si>
  <si>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</si>
  <si>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</si>
  <si>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</si>
  <si>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</si>
  <si>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</si>
  <si>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</si>
  <si>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</si>
  <si>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</si>
  <si>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</si>
  <si>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</si>
  <si>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</si>
  <si>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</si>
  <si>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</si>
  <si>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</si>
  <si>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</si>
  <si>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</si>
  <si>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</si>
  <si>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</si>
  <si>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</si>
  <si>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</si>
  <si>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</si>
  <si>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</si>
  <si>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</si>
  <si>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</si>
  <si>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</si>
  <si>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</si>
  <si>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</si>
  <si>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</si>
  <si>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</si>
  <si>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</si>
  <si>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</si>
  <si>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</si>
  <si>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</si>
  <si>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</si>
  <si>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</si>
  <si>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</si>
  <si>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</si>
  <si>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</si>
  <si>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</si>
  <si>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</si>
  <si>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</si>
  <si>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</si>
  <si>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</si>
  <si>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</si>
  <si>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</si>
  <si>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</si>
  <si>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</si>
  <si>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</si>
  <si>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</si>
  <si>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</si>
  <si>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</si>
  <si>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</si>
  <si>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</si>
  <si>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</si>
  <si>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</si>
  <si>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</si>
  <si>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</si>
  <si>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</si>
  <si>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</si>
  <si>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</si>
  <si>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</si>
  <si>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</si>
  <si>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</si>
  <si>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</si>
  <si>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</si>
  <si>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</si>
  <si>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</si>
  <si>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</si>
  <si>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</si>
  <si>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</si>
  <si>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</si>
  <si>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</si>
  <si>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</si>
  <si>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</si>
  <si>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</si>
  <si>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</si>
  <si>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</si>
  <si>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</si>
  <si>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</si>
  <si>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</si>
  <si>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</si>
  <si>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</si>
  <si>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</si>
  <si>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</si>
  <si>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</si>
  <si>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</si>
  <si>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</si>
  <si>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</si>
  <si>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</si>
  <si>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</si>
  <si>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</si>
  <si>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</si>
  <si>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</si>
  <si>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</si>
  <si>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</si>
  <si>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</si>
  <si>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</si>
  <si>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</si>
  <si>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</si>
  <si>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</si>
  <si>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</si>
  <si>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</si>
  <si>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</si>
  <si>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</si>
  <si>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</si>
  <si>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</si>
  <si>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</si>
  <si>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</si>
  <si>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</si>
  <si>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</si>
  <si>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</si>
  <si>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</si>
  <si>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</si>
  <si>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</si>
  <si>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</si>
  <si>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</si>
  <si>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</si>
  <si>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</si>
  <si>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</si>
  <si>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</si>
  <si>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</si>
  <si>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</si>
  <si>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</si>
  <si>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</si>
  <si>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</si>
  <si>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</si>
  <si>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</si>
  <si>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</si>
  <si>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</si>
  <si>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</si>
  <si>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</si>
  <si>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</si>
  <si>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</si>
  <si>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</si>
  <si>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</si>
  <si>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</si>
  <si>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</si>
  <si>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</si>
  <si>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</si>
  <si>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</si>
  <si>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</si>
  <si>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</si>
  <si>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</si>
  <si>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</si>
  <si>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</si>
  <si>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</si>
  <si>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</si>
  <si>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</si>
  <si>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</si>
  <si>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</si>
  <si>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</si>
  <si>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</si>
  <si>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</si>
  <si>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</si>
  <si>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</si>
  <si>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</si>
  <si>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</si>
  <si>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</si>
  <si>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</si>
  <si>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</si>
  <si>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</si>
  <si>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</si>
  <si>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</si>
  <si>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</si>
  <si>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</si>
  <si>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</si>
  <si>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</si>
  <si>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</si>
  <si>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</si>
  <si>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</si>
  <si>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</si>
  <si>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</si>
  <si>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</si>
  <si>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</si>
  <si>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</si>
  <si>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</si>
  <si>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</si>
  <si>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</si>
  <si>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</si>
  <si>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</si>
  <si>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</si>
  <si>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</si>
  <si>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</si>
  <si>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</si>
  <si>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</si>
  <si>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</si>
  <si>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</si>
  <si>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</si>
  <si>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</si>
  <si>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</si>
  <si>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</si>
  <si>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</si>
  <si>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</si>
  <si>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</si>
  <si>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</si>
  <si>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</si>
  <si>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</si>
  <si>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</si>
  <si>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</si>
  <si>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</si>
  <si>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</si>
  <si>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</si>
  <si>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</si>
  <si>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</si>
  <si>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</si>
  <si>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</si>
  <si>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</si>
  <si>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</si>
  <si>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</si>
  <si>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</si>
  <si>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</si>
  <si>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</si>
  <si>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</si>
  <si>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</si>
  <si>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</si>
  <si>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</si>
  <si>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</si>
  <si>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</si>
  <si>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</si>
  <si>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</si>
  <si>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</si>
  <si>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</si>
  <si>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</si>
  <si>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</si>
  <si>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</si>
  <si>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</si>
  <si>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</si>
  <si>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</si>
  <si>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</si>
  <si>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</si>
  <si>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</si>
  <si>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</si>
  <si>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</si>
  <si>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</si>
  <si>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</si>
  <si>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</si>
  <si>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</si>
  <si>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</si>
  <si>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</si>
  <si>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</si>
  <si>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</si>
  <si>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</si>
  <si>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</si>
  <si>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</si>
  <si>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</si>
  <si>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</si>
  <si>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</si>
  <si>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</si>
  <si>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</si>
  <si>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</si>
  <si>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</si>
  <si>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</si>
  <si>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</si>
  <si>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</si>
  <si>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</si>
  <si>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</si>
  <si>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</si>
  <si>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</si>
  <si>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</si>
  <si>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</si>
  <si>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</si>
  <si>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</si>
  <si>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</si>
  <si>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</si>
  <si>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</si>
  <si>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</si>
  <si>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</si>
  <si>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</si>
  <si>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</si>
  <si>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</si>
  <si>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</si>
  <si>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</si>
  <si>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</si>
  <si>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</si>
  <si>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</si>
  <si>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</si>
  <si>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</si>
  <si>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</si>
  <si>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</si>
  <si>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</si>
  <si>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</si>
  <si>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</si>
  <si>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</si>
  <si>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</si>
  <si>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</si>
  <si>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</si>
  <si>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</si>
  <si>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</si>
  <si>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</si>
  <si>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</si>
  <si>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</si>
  <si>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</si>
  <si>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</si>
  <si>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</si>
  <si>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</si>
  <si>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</si>
  <si>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</si>
  <si>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</si>
  <si>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</si>
  <si>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</si>
  <si>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</si>
  <si>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</si>
  <si>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</si>
  <si>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</si>
  <si>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</si>
  <si>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</si>
  <si>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</si>
  <si>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</si>
  <si>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</si>
  <si>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</si>
  <si>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</si>
  <si>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</si>
  <si>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</si>
  <si>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</si>
  <si>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</si>
  <si>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</si>
  <si>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</si>
  <si>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</si>
  <si>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</si>
  <si>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</si>
  <si>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</si>
  <si>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</si>
  <si>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</si>
  <si>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</si>
  <si>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</si>
  <si>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</si>
  <si>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</si>
  <si>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</si>
  <si>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</si>
  <si>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</si>
  <si>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</si>
  <si>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</si>
  <si>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</si>
  <si>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</si>
  <si>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</si>
  <si>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</si>
  <si>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</si>
  <si>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</si>
  <si>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</si>
  <si>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</si>
  <si>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</si>
  <si>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</si>
  <si>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</si>
  <si>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</si>
  <si>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</si>
  <si>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</si>
  <si>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</si>
  <si>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</si>
  <si>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</si>
  <si>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</si>
  <si>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</si>
  <si>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</si>
  <si>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</si>
  <si>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</si>
  <si>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</si>
  <si>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</si>
  <si>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</si>
  <si>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</si>
  <si>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</si>
  <si>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</si>
  <si>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</si>
  <si>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</si>
  <si>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</si>
  <si>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</si>
  <si>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</si>
  <si>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</si>
  <si>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</si>
  <si>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</si>
  <si>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</si>
  <si>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</si>
  <si>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</si>
  <si>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</si>
  <si>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</si>
  <si>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</si>
  <si>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</si>
  <si>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</si>
  <si>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</si>
  <si>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</si>
  <si>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</si>
  <si>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</si>
  <si>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</si>
  <si>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</si>
  <si>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</si>
  <si>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</si>
  <si>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</si>
  <si>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</si>
  <si>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</si>
  <si>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</si>
  <si>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</si>
  <si>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</si>
  <si>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</si>
  <si>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</si>
  <si>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</si>
  <si>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</si>
  <si>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</si>
  <si>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</si>
  <si>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</si>
  <si>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</si>
  <si>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</si>
  <si>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</si>
  <si>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</si>
  <si>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</si>
  <si>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</si>
  <si>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</si>
  <si>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</si>
  <si>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</si>
  <si>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</si>
  <si>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</si>
  <si>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</si>
  <si>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</si>
  <si>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</si>
  <si>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</si>
  <si>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</si>
  <si>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</si>
  <si>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</si>
  <si>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</si>
  <si>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</si>
  <si>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</si>
  <si>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</si>
  <si>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</si>
  <si>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</si>
  <si>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</si>
  <si>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</si>
  <si>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</si>
  <si>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</si>
  <si>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</si>
  <si>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</si>
  <si>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</si>
  <si>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</si>
  <si>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</si>
  <si>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</si>
  <si>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</si>
  <si>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</si>
  <si>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</si>
  <si>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</si>
  <si>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</si>
  <si>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</si>
  <si>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</si>
  <si>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</si>
  <si>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</si>
  <si>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</si>
  <si>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</si>
  <si>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</si>
  <si>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</si>
  <si>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</si>
  <si>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</si>
  <si>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</si>
  <si>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</si>
  <si>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</si>
  <si>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</si>
  <si>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</si>
  <si>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</si>
  <si>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</si>
  <si>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</si>
  <si>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</si>
  <si>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</si>
  <si>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</si>
  <si>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</si>
  <si>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</si>
  <si>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</si>
  <si>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</si>
  <si>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</si>
  <si>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</si>
  <si>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</si>
  <si>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</si>
  <si>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</si>
  <si>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</si>
  <si>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</si>
  <si>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</si>
  <si>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</si>
  <si>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</si>
  <si>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</si>
  <si>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</si>
  <si>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</si>
  <si>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</si>
  <si>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</si>
  <si>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</si>
  <si>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</si>
  <si>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</si>
  <si>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</si>
  <si>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</si>
  <si>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</si>
  <si>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</si>
  <si>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</si>
  <si>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</si>
  <si>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</si>
  <si>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</si>
  <si>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</si>
  <si>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</si>
  <si>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</si>
  <si>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</si>
  <si>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</si>
  <si>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</si>
  <si>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</si>
  <si>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</si>
  <si>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</si>
  <si>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</si>
  <si>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</si>
  <si>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</si>
  <si>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</si>
  <si>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</si>
  <si>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</si>
  <si>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</si>
  <si>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</si>
  <si>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</si>
  <si>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</si>
  <si>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</si>
  <si>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</si>
  <si>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</si>
  <si>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</si>
  <si>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</si>
  <si>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</si>
  <si>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</si>
  <si>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</si>
  <si>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</si>
  <si>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</si>
  <si>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</si>
  <si>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</si>
  <si>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</si>
  <si>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</si>
  <si>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</si>
  <si>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</si>
  <si>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</si>
  <si>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</si>
  <si>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</si>
  <si>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</si>
  <si>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</si>
  <si>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</si>
  <si>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</si>
  <si>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</si>
  <si>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</si>
  <si>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</si>
  <si>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</si>
  <si>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</si>
  <si>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</si>
  <si>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</si>
  <si>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</si>
  <si>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</si>
  <si>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</si>
  <si>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</si>
  <si>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</si>
  <si>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</si>
  <si>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</si>
  <si>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</si>
  <si>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</si>
  <si>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</si>
  <si>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</si>
  <si>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</si>
  <si>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</si>
  <si>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</si>
  <si>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</si>
  <si>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</si>
  <si>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</si>
  <si>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</si>
  <si>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</si>
  <si>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</si>
  <si>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</si>
  <si>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</si>
  <si>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</si>
  <si>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</si>
  <si>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</si>
  <si>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</si>
  <si>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</si>
  <si>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</si>
  <si>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</si>
  <si>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</si>
  <si>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</si>
  <si>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</si>
  <si>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</si>
  <si>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</si>
  <si>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</si>
  <si>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</si>
  <si>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</si>
  <si>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</si>
  <si>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</si>
  <si>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</si>
  <si>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</si>
  <si>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</si>
  <si>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</si>
  <si>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</si>
  <si>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</si>
  <si>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</si>
  <si>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</si>
  <si>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</si>
  <si>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</si>
  <si>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</si>
  <si>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</si>
  <si>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</si>
  <si>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</si>
  <si>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</si>
  <si>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</si>
  <si>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</si>
  <si>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</si>
  <si>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</si>
  <si>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</si>
  <si>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</si>
  <si>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</si>
  <si>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</si>
  <si>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</si>
  <si>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</si>
  <si>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</si>
  <si>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</si>
  <si>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</si>
  <si>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</si>
  <si>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</si>
  <si>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</si>
  <si>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</si>
  <si>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</si>
  <si>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</si>
  <si>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</si>
  <si>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</si>
  <si>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</si>
  <si>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</si>
  <si>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</si>
  <si>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</si>
  <si>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</si>
  <si>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</si>
  <si>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</si>
  <si>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</si>
  <si>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</si>
  <si>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</si>
  <si>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</si>
  <si>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</si>
  <si>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</si>
  <si>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</si>
  <si>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</si>
  <si>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</si>
  <si>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</si>
  <si>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</si>
  <si>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</si>
  <si>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</si>
  <si>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</si>
  <si>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</si>
  <si>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</si>
  <si>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</si>
  <si>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</si>
  <si>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</si>
  <si>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</si>
  <si>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</si>
  <si>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</si>
  <si>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</si>
  <si>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</si>
  <si>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</si>
  <si>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</si>
  <si>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</si>
  <si>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</si>
  <si>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</si>
  <si>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</si>
  <si>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</si>
  <si>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</si>
  <si>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</si>
  <si>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</si>
  <si>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</si>
  <si>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</si>
  <si>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</si>
  <si>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</si>
  <si>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</si>
  <si>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</si>
  <si>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</si>
  <si>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</si>
  <si>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</si>
  <si>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</si>
  <si>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</si>
  <si>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</si>
  <si>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</si>
  <si>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</si>
  <si>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</si>
  <si>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</si>
  <si>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</si>
  <si>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</si>
  <si>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</si>
  <si>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</si>
  <si>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</si>
  <si>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</si>
  <si>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</si>
  <si>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</si>
  <si>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</si>
  <si>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</si>
  <si>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</si>
  <si>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</si>
  <si>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</si>
  <si>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</si>
  <si>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</si>
  <si>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</si>
  <si>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</si>
  <si>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</si>
  <si>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</si>
  <si>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</si>
  <si>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</si>
  <si>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</si>
  <si>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</si>
  <si>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</si>
  <si>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</si>
  <si>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</si>
  <si>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</si>
  <si>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</si>
  <si>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</si>
  <si>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</si>
  <si>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</si>
  <si>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</si>
  <si>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</si>
  <si>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</si>
  <si>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</si>
  <si>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</si>
  <si>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</si>
  <si>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</si>
  <si>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</si>
  <si>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</si>
  <si>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</si>
  <si>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</si>
  <si>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</si>
  <si>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</si>
  <si>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</si>
  <si>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</si>
  <si>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</si>
  <si>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</si>
  <si>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</si>
  <si>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</si>
  <si>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</si>
  <si>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</si>
  <si>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</si>
  <si>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</si>
  <si>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</si>
  <si>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</si>
  <si>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</si>
  <si>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</si>
  <si>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</si>
  <si>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</si>
  <si>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</si>
  <si>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</si>
  <si>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</si>
  <si>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</si>
  <si>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</si>
  <si>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</si>
  <si>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</si>
  <si>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</si>
  <si>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</si>
  <si>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</si>
  <si>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</si>
  <si>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</si>
  <si>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</si>
  <si>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</si>
  <si>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</si>
  <si>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</si>
  <si>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</si>
  <si>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</si>
  <si>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</si>
  <si>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</si>
  <si>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</si>
  <si>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</si>
  <si>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</si>
  <si>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</si>
  <si>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</si>
  <si>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</si>
  <si>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</si>
  <si>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</si>
  <si>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</si>
  <si>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</si>
  <si>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</si>
  <si>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</si>
  <si>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</si>
  <si>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</si>
  <si>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</si>
  <si>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</si>
  <si>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</si>
  <si>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</si>
  <si>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</si>
  <si>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</si>
  <si>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</si>
  <si>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</si>
  <si>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</si>
  <si>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</si>
  <si>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</si>
  <si>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</si>
  <si>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</si>
  <si>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</si>
  <si>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</si>
  <si>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</si>
  <si>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</si>
  <si>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</si>
  <si>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</si>
  <si>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</si>
  <si>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</si>
  <si>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</si>
  <si>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</si>
  <si>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</si>
  <si>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</si>
  <si>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</si>
  <si>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</si>
  <si>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</si>
  <si>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</si>
  <si>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</si>
  <si>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</si>
  <si>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</si>
  <si>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</si>
  <si>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</si>
  <si>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</si>
  <si>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</si>
  <si>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</si>
  <si>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</si>
  <si>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</si>
  <si>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</si>
  <si>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</si>
  <si>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</si>
  <si>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</si>
  <si>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</si>
  <si>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</si>
  <si>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</si>
  <si>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</si>
  <si>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</si>
  <si>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</si>
  <si>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</si>
  <si>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</si>
  <si>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</si>
  <si>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</si>
  <si>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</si>
  <si>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</si>
  <si>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</si>
  <si>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</si>
  <si>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</si>
  <si>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</si>
  <si>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</si>
  <si>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</si>
  <si>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</si>
  <si>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</si>
  <si>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</si>
  <si>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</si>
  <si>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</si>
  <si>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</si>
  <si>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</si>
  <si>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</si>
  <si>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</si>
  <si>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</si>
  <si>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</si>
  <si>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</si>
  <si>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</si>
  <si>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</si>
  <si>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</si>
  <si>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</si>
  <si>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</si>
  <si>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</si>
  <si>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</si>
  <si>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</si>
  <si>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</si>
  <si>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</si>
  <si>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</si>
  <si>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</si>
  <si>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</si>
  <si>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</si>
  <si>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</si>
  <si>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</si>
  <si>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</si>
  <si>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</si>
  <si>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</si>
  <si>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</si>
  <si>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</si>
  <si>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</si>
  <si>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</si>
  <si>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</si>
  <si>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</si>
  <si>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</si>
  <si>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</si>
  <si>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</si>
  <si>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</si>
  <si>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</si>
  <si>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</si>
  <si>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</si>
  <si>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</si>
  <si>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</si>
  <si>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</si>
  <si>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</si>
  <si>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</si>
  <si>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</si>
  <si>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</si>
  <si>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</si>
  <si>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</si>
  <si>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</si>
  <si>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</si>
  <si>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</si>
  <si>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</si>
  <si>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</si>
  <si>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</si>
  <si>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</si>
  <si>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</si>
  <si>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</si>
  <si>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</si>
  <si>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</si>
  <si>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</si>
  <si>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</si>
  <si>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</si>
  <si>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</si>
  <si>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</si>
  <si>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</si>
  <si>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</si>
  <si>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</si>
  <si>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</si>
  <si>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</si>
  <si>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</si>
  <si>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</si>
  <si>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</si>
  <si>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</si>
  <si>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</si>
  <si>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</si>
  <si>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</si>
  <si>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</si>
  <si>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</si>
  <si>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</si>
  <si>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</si>
  <si>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</si>
  <si>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</si>
  <si>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</si>
  <si>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</si>
  <si>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</si>
  <si>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</si>
  <si>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</si>
  <si>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</si>
  <si>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</si>
  <si>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</si>
  <si>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</si>
  <si>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</si>
  <si>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</si>
  <si>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</si>
  <si>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</si>
  <si>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</si>
  <si>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</si>
  <si>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</si>
  <si>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</si>
  <si>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</si>
  <si>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</si>
  <si>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</si>
  <si>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</si>
  <si>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</si>
  <si>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</si>
  <si>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</si>
  <si>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</si>
  <si>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</si>
  <si>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</si>
  <si>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</si>
  <si>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</si>
  <si>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</si>
  <si>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</si>
  <si>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</si>
  <si>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</si>
  <si>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</si>
  <si>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</si>
  <si>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</si>
  <si>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</si>
  <si>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</si>
  <si>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</si>
  <si>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</si>
  <si>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</si>
  <si>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</si>
  <si>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</si>
  <si>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</si>
  <si>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</si>
  <si>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</si>
  <si>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</si>
  <si>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</si>
  <si>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</si>
  <si>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</si>
  <si>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</si>
  <si>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</si>
  <si>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</si>
  <si>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</si>
  <si>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</si>
  <si>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</si>
  <si>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</si>
  <si>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</si>
  <si>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</si>
  <si>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</si>
  <si>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</si>
  <si>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</si>
  <si>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</si>
  <si>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</si>
  <si>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</si>
  <si>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</si>
  <si>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</si>
  <si>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</si>
  <si>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</si>
  <si>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</si>
  <si>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</si>
  <si>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</si>
  <si>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</si>
  <si>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</si>
  <si>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</si>
  <si>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</si>
  <si>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</si>
  <si>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</si>
  <si>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</si>
  <si>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</si>
  <si>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</si>
  <si>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</si>
  <si>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</si>
  <si>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</si>
  <si>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</si>
  <si>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</si>
  <si>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</si>
  <si>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</si>
  <si>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</si>
  <si>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</si>
  <si>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</si>
  <si>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</si>
  <si>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</si>
  <si>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</si>
  <si>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</si>
  <si>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</si>
  <si>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</si>
  <si>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</si>
  <si>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</si>
  <si>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</si>
  <si>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</si>
  <si>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</si>
  <si>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</si>
  <si>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</si>
  <si>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</si>
  <si>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</si>
  <si>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</si>
  <si>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</si>
  <si>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</si>
  <si>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</si>
  <si>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</si>
  <si>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</si>
  <si>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</si>
  <si>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</si>
  <si>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</si>
  <si>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</si>
  <si>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</si>
  <si>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</si>
  <si>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</si>
  <si>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</si>
  <si>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</si>
  <si>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</si>
  <si>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</si>
  <si>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</si>
  <si>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</si>
  <si>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</si>
  <si>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</si>
  <si>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</si>
  <si>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</si>
  <si>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</si>
  <si>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</si>
  <si>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</si>
  <si>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</si>
  <si>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</si>
  <si>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</si>
  <si>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</si>
  <si>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</si>
  <si>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</si>
  <si>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</si>
  <si>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</si>
  <si>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</si>
  <si>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</si>
  <si>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</si>
  <si>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</si>
  <si>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</si>
  <si>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</si>
  <si>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</si>
  <si>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</si>
  <si>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</si>
  <si>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</si>
  <si>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</si>
  <si>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</si>
  <si>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</si>
  <si>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</si>
  <si>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</si>
  <si>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</si>
  <si>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</si>
  <si>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</si>
  <si>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</si>
  <si>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</si>
  <si>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</si>
  <si>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</si>
  <si>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</si>
  <si>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</si>
  <si>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</si>
  <si>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</si>
  <si>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</si>
  <si>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</si>
  <si>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</si>
  <si>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</si>
  <si>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</si>
  <si>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</si>
  <si>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</si>
  <si>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</si>
  <si>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</si>
  <si>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</si>
  <si>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</si>
  <si>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</si>
  <si>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</si>
  <si>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</si>
  <si>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</si>
  <si>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</si>
  <si>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</si>
  <si>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</si>
  <si>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</si>
  <si>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</si>
  <si>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</si>
  <si>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</si>
  <si>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</si>
  <si>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</si>
  <si>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</si>
  <si>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</si>
  <si>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</si>
  <si>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</si>
  <si>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</si>
  <si>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</si>
  <si>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</si>
  <si>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</si>
  <si>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</si>
  <si>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</si>
  <si>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</si>
  <si>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</si>
  <si>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</si>
  <si>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</si>
  <si>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</si>
  <si>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</si>
  <si>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</si>
  <si>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</si>
  <si>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</si>
  <si>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</si>
  <si>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</si>
  <si>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</si>
  <si>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</si>
  <si>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</si>
  <si>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</si>
  <si>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</si>
  <si>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</si>
  <si>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</si>
  <si>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</si>
  <si>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</si>
  <si>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</si>
  <si>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</si>
  <si>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</si>
  <si>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</si>
  <si>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</si>
  <si>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</si>
  <si>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</si>
  <si>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</si>
  <si>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</si>
  <si>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</si>
  <si>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</si>
  <si>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</si>
  <si>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</si>
  <si>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</si>
  <si>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</si>
  <si>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</si>
  <si>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</si>
  <si>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</si>
  <si>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</si>
  <si>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</si>
  <si>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</si>
  <si>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</si>
  <si>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</si>
  <si>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</si>
  <si>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</si>
  <si>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</si>
  <si>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</si>
  <si>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</si>
  <si>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</si>
  <si>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</si>
  <si>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</si>
  <si>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</si>
  <si>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</si>
  <si>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</si>
  <si>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</si>
  <si>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</si>
  <si>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</si>
  <si>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</si>
  <si>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</si>
  <si>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</si>
  <si>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</si>
  <si>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</si>
  <si>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</si>
  <si>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</si>
  <si>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</si>
  <si>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</si>
  <si>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</si>
  <si>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</si>
  <si>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</si>
  <si>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</si>
  <si>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</si>
  <si>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</si>
  <si>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</si>
  <si>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</si>
  <si>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</si>
  <si>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</si>
  <si>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</si>
  <si>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</si>
  <si>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</si>
  <si>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</si>
  <si>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</si>
  <si>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</si>
  <si>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</si>
  <si>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</si>
  <si>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</si>
  <si>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</si>
  <si>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</si>
  <si>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</si>
  <si>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</si>
  <si>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</si>
  <si>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</si>
  <si>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</si>
  <si>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</si>
  <si>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</si>
  <si>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</si>
  <si>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</si>
  <si>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</si>
  <si>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</si>
  <si>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</si>
  <si>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</si>
  <si>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</si>
  <si>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</si>
  <si>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</si>
  <si>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</si>
  <si>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</si>
  <si>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</si>
  <si>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</si>
  <si>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</si>
  <si>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</si>
  <si>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</si>
  <si>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</si>
  <si>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</si>
  <si>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</si>
  <si>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</si>
  <si>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</si>
  <si>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</si>
  <si>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</si>
  <si>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</si>
  <si>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</si>
  <si>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</si>
  <si>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</si>
  <si>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</si>
  <si>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</si>
  <si>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</si>
  <si>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</si>
  <si>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</si>
  <si>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</si>
  <si>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</si>
  <si>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</si>
  <si>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</si>
  <si>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</si>
  <si>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</si>
  <si>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</si>
  <si>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</si>
  <si>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</si>
  <si>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</si>
  <si>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</si>
  <si>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</si>
  <si>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</si>
  <si>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</si>
  <si>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</si>
  <si>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</si>
  <si>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</si>
  <si>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</si>
  <si>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</si>
  <si>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</si>
  <si>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</si>
  <si>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</si>
  <si>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</si>
  <si>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</si>
  <si>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</si>
  <si>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</si>
  <si>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</si>
  <si>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</si>
  <si>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</si>
  <si>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</si>
  <si>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</si>
  <si>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</si>
  <si>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</si>
  <si>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</si>
  <si>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</si>
  <si>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</si>
  <si>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</si>
  <si>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</si>
  <si>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</si>
  <si>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</si>
  <si>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</si>
  <si>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</si>
  <si>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</si>
  <si>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</si>
  <si>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</si>
  <si>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</si>
  <si>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</si>
  <si>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</si>
  <si>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</si>
  <si>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</si>
  <si>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</si>
  <si>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</si>
  <si>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</si>
  <si>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</si>
  <si>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</si>
  <si>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</si>
  <si>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</si>
  <si>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</si>
  <si>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</si>
  <si>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</si>
  <si>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</si>
  <si>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</si>
  <si>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</si>
  <si>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</si>
  <si>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</si>
  <si>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</si>
  <si>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</si>
  <si>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</si>
  <si>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</si>
  <si>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</si>
  <si>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</si>
  <si>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</si>
  <si>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</si>
  <si>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</si>
  <si>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</si>
  <si>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</si>
  <si>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</si>
  <si>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</si>
  <si>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</si>
  <si>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</si>
  <si>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</si>
  <si>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</si>
  <si>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</si>
  <si>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</si>
  <si>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</si>
  <si>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</si>
  <si>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</si>
  <si>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</si>
  <si>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</si>
  <si>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</si>
  <si>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</si>
  <si>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</si>
  <si>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</si>
  <si>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</si>
  <si>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</si>
  <si>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</si>
  <si>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</si>
  <si>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</si>
  <si>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</si>
  <si>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</si>
  <si>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</si>
  <si>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</si>
  <si>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</si>
  <si>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</si>
  <si>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</si>
  <si>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</si>
  <si>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</si>
  <si>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</si>
  <si>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</si>
  <si>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</si>
  <si>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</si>
  <si>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</si>
  <si>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</si>
  <si>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</si>
  <si>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</si>
  <si>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</si>
  <si>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</si>
  <si>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</si>
  <si>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</si>
  <si>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</si>
  <si>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</si>
  <si>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</si>
  <si>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</si>
  <si>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</si>
  <si>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</si>
  <si>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</si>
  <si>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</si>
  <si>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</si>
  <si>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</si>
  <si>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</si>
  <si>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</si>
  <si>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</si>
  <si>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</si>
  <si>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</si>
  <si>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</si>
  <si>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</si>
  <si>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</si>
  <si>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</si>
  <si>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</si>
  <si>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</si>
  <si>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</si>
  <si>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</si>
  <si>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</si>
  <si>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</si>
  <si>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</si>
  <si>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</si>
  <si>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</si>
  <si>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</si>
  <si>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</si>
  <si>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</si>
  <si>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</si>
  <si>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</si>
  <si>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</si>
  <si>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</si>
  <si>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</si>
  <si>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</si>
  <si>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</si>
  <si>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</si>
  <si>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</si>
  <si>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</si>
  <si>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</si>
  <si>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</si>
  <si>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</si>
  <si>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</si>
  <si>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</si>
  <si>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</si>
  <si>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</si>
  <si>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</si>
  <si>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</si>
  <si>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</si>
  <si>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</si>
  <si>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</si>
  <si>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</si>
  <si>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</si>
  <si>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</si>
  <si>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</si>
  <si>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</si>
  <si>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</si>
  <si>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</si>
  <si>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</si>
  <si>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</si>
  <si>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</si>
  <si>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</si>
  <si>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</si>
  <si>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</si>
  <si>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</si>
  <si>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</si>
  <si>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</si>
  <si>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</si>
  <si>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</si>
  <si>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</si>
  <si>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</si>
  <si>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</si>
  <si>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</si>
  <si>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</si>
  <si>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</si>
  <si>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</si>
  <si>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</si>
  <si>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</si>
  <si>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</si>
  <si>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</si>
  <si>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</si>
  <si>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</si>
  <si>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</si>
  <si>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</si>
  <si>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</si>
  <si>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</si>
  <si>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</si>
  <si>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</si>
  <si>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</si>
  <si>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</si>
  <si>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</si>
  <si>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</si>
  <si>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</si>
  <si>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</si>
  <si>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</si>
  <si>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</si>
  <si>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</si>
  <si>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</si>
  <si>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</si>
  <si>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</si>
  <si>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</si>
  <si>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</si>
  <si>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</si>
  <si>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</si>
  <si>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</si>
  <si>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</si>
  <si>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</si>
  <si>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</si>
  <si>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</si>
  <si>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</si>
  <si>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</si>
  <si>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</si>
  <si>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</si>
  <si>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</si>
  <si>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</si>
  <si>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</si>
  <si>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</si>
  <si>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</si>
  <si>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</si>
  <si>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</si>
  <si>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</si>
  <si>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</si>
  <si>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</si>
  <si>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</si>
  <si>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</si>
  <si>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</si>
  <si>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</si>
  <si>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</si>
  <si>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</si>
  <si>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</si>
  <si>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</si>
  <si>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</si>
  <si>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</si>
  <si>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</si>
  <si>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</si>
  <si>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</si>
  <si>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</si>
  <si>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</si>
  <si>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</si>
  <si>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</si>
  <si>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</si>
  <si>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</si>
  <si>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</si>
  <si>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</si>
  <si>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</si>
  <si>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</si>
  <si>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</si>
  <si>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</si>
  <si>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</si>
  <si>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</si>
  <si>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</si>
  <si>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</si>
  <si>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</si>
  <si>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</si>
  <si>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</si>
  <si>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</si>
  <si>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</si>
  <si>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</si>
  <si>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</si>
  <si>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</si>
  <si>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</si>
  <si>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</si>
  <si>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</si>
  <si>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</si>
  <si>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</si>
  <si>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</si>
  <si>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</si>
  <si>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</si>
  <si>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</si>
  <si>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</si>
  <si>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</si>
  <si>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</si>
  <si>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</si>
  <si>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</si>
  <si>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</si>
  <si>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</si>
  <si>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</si>
  <si>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</si>
  <si>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</si>
  <si>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</si>
  <si>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</si>
  <si>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</si>
  <si>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</si>
  <si>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</si>
  <si>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</si>
  <si>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</si>
  <si>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</si>
  <si>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</si>
  <si>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</si>
  <si>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</si>
  <si>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</si>
  <si>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</si>
  <si>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</si>
  <si>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</si>
  <si>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</si>
  <si>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</si>
  <si>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</si>
  <si>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</si>
  <si>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</si>
  <si>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</si>
  <si>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</si>
  <si>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</si>
  <si>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</si>
  <si>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</si>
  <si>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</si>
  <si>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</si>
  <si>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</si>
  <si>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</si>
  <si>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</si>
  <si>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</si>
  <si>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</si>
  <si>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</si>
  <si>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</si>
  <si>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</si>
  <si>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</si>
  <si>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</si>
  <si>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</si>
  <si>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</si>
  <si>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</si>
  <si>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</si>
  <si>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</si>
  <si>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</si>
  <si>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</si>
  <si>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</si>
  <si>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</si>
  <si>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</si>
  <si>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</si>
  <si>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</si>
  <si>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</si>
  <si>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</si>
  <si>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</si>
  <si>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</si>
  <si>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</si>
  <si>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</si>
  <si>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</si>
  <si>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</si>
  <si>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</si>
  <si>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</si>
  <si>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</si>
  <si>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</si>
  <si>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</si>
  <si>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</si>
  <si>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</si>
  <si>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</si>
  <si>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</si>
  <si>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</si>
  <si>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</si>
  <si>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</si>
  <si>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</si>
  <si>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</si>
  <si>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</si>
  <si>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</si>
  <si>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</si>
  <si>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</si>
  <si>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</si>
  <si>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</si>
  <si>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</si>
  <si>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</si>
  <si>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</si>
  <si>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</si>
  <si>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</si>
  <si>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</si>
  <si>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</si>
  <si>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</si>
  <si>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</si>
  <si>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</si>
  <si>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</si>
  <si>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</si>
  <si>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</si>
  <si>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</si>
  <si>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</si>
  <si>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</si>
  <si>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</si>
  <si>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</si>
  <si>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</si>
  <si>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</si>
  <si>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</si>
  <si>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</si>
  <si>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</si>
  <si>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</si>
  <si>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</si>
  <si>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</si>
  <si>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</si>
  <si>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</si>
  <si>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</si>
  <si>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</si>
  <si>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</si>
  <si>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</si>
  <si>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</si>
  <si>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</si>
  <si>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</si>
  <si>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</si>
  <si>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</si>
  <si>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</si>
  <si>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</si>
  <si>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</si>
  <si>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</si>
  <si>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</si>
  <si>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</si>
  <si>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</si>
  <si>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</si>
  <si>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</si>
  <si>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</si>
  <si>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</si>
  <si>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</si>
  <si>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</si>
  <si>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</si>
  <si>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</si>
  <si>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</si>
  <si>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</si>
  <si>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</si>
  <si>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</si>
  <si>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</si>
  <si>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</si>
  <si>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</si>
  <si>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</si>
  <si>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</si>
  <si>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</si>
  <si>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</si>
  <si>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</si>
  <si>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</si>
  <si>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</si>
  <si>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</si>
  <si>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</si>
  <si>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</si>
  <si>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</si>
  <si>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</si>
  <si>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</si>
  <si>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</si>
  <si>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</si>
  <si>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</si>
  <si>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</si>
  <si>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</si>
  <si>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</si>
  <si>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</si>
  <si>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</si>
  <si>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</si>
  <si>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</si>
  <si>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</si>
  <si>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</si>
  <si>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</si>
  <si>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</si>
  <si>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</si>
  <si>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</si>
  <si>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</si>
  <si>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</si>
  <si>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</si>
  <si>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</si>
  <si>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</si>
  <si>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</si>
  <si>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</si>
  <si>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</si>
  <si>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</si>
  <si>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</si>
  <si>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</si>
  <si>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</si>
  <si>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</si>
  <si>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</si>
  <si>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</si>
  <si>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</si>
  <si>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</si>
  <si>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</si>
  <si>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</si>
  <si>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</si>
  <si>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</si>
  <si>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</si>
  <si>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</si>
  <si>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</si>
  <si>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</si>
  <si>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</si>
  <si>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</si>
  <si>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</si>
  <si>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</si>
  <si>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</si>
  <si>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</si>
  <si>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</si>
  <si>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</si>
  <si>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</si>
  <si>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</si>
  <si>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</si>
  <si>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</si>
  <si>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</si>
  <si>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</si>
  <si>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</si>
  <si>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</si>
  <si>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</si>
  <si>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</si>
  <si>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</si>
  <si>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</si>
  <si>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</si>
  <si>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</si>
  <si>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</si>
  <si>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</si>
  <si>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</si>
  <si>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</si>
  <si>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</si>
  <si>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</si>
  <si>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</si>
  <si>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</si>
  <si>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</si>
  <si>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</si>
  <si>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</si>
  <si>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</si>
  <si>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</si>
  <si>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</si>
  <si>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</si>
  <si>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</si>
  <si>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</si>
  <si>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</si>
  <si>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</si>
  <si>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</si>
  <si>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</si>
  <si>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</si>
  <si>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</si>
  <si>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</si>
  <si>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</si>
  <si>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</si>
  <si>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</si>
  <si>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</si>
  <si>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</si>
  <si>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</si>
  <si>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</si>
  <si>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</si>
  <si>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</si>
  <si>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</si>
  <si>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</si>
  <si>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</si>
  <si>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</si>
  <si>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</si>
  <si>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</si>
  <si>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</si>
  <si>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</si>
  <si>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</si>
  <si>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</si>
  <si>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</si>
  <si>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</si>
  <si>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</si>
  <si>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</si>
  <si>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</si>
  <si>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</si>
  <si>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</si>
  <si>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</si>
  <si>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</si>
  <si>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</si>
  <si>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</si>
  <si>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</si>
  <si>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</si>
  <si>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</si>
  <si>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</si>
  <si>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</si>
  <si>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</si>
  <si>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</si>
  <si>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</si>
  <si>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</si>
  <si>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</si>
  <si>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</si>
  <si>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</si>
  <si>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</si>
  <si>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</si>
  <si>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</si>
  <si>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</si>
  <si>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</si>
  <si>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</si>
  <si>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</si>
  <si>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</si>
  <si>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</si>
  <si>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</si>
  <si>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</si>
  <si>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</si>
  <si>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</si>
  <si>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</si>
  <si>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</si>
  <si>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</si>
  <si>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</si>
  <si>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</si>
  <si>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</si>
  <si>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</si>
  <si>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</si>
  <si>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</si>
  <si>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</si>
  <si>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</si>
  <si>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</si>
  <si>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</si>
  <si>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</si>
  <si>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</si>
  <si>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</si>
  <si>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</si>
  <si>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</si>
  <si>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</si>
  <si>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</si>
  <si>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</si>
  <si>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</si>
  <si>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</si>
  <si>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</si>
  <si>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</si>
  <si>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</si>
  <si>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</si>
  <si>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</si>
  <si>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</si>
  <si>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</si>
  <si>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</si>
  <si>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</si>
  <si>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</si>
  <si>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</si>
  <si>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</si>
  <si>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</si>
  <si>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</si>
  <si>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</si>
  <si>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</si>
  <si>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</si>
  <si>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</si>
  <si>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</si>
  <si>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</si>
  <si>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</si>
  <si>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</si>
  <si>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</si>
  <si>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</si>
  <si>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</si>
  <si>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</si>
  <si>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</si>
  <si>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</si>
  <si>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</si>
  <si>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</si>
  <si>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</si>
  <si>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</si>
  <si>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</si>
  <si>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</si>
  <si>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</si>
  <si>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</si>
  <si>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</si>
  <si>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</si>
  <si>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</si>
  <si>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</si>
  <si>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</si>
  <si>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</si>
  <si>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</si>
  <si>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</si>
  <si>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</si>
  <si>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</si>
  <si>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</si>
  <si>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</si>
  <si>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</si>
  <si>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</si>
  <si>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</si>
  <si>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</si>
  <si>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</si>
  <si>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</si>
  <si>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</si>
  <si>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</si>
  <si>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</si>
  <si>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</si>
  <si>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</si>
  <si>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</si>
  <si>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</si>
  <si>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</si>
  <si>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</si>
  <si>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</si>
  <si>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</si>
  <si>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</si>
  <si>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</si>
  <si>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</si>
  <si>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</si>
  <si>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</si>
  <si>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</si>
  <si>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</si>
  <si>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</si>
  <si>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</si>
  <si>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</si>
  <si>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</si>
  <si>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</si>
  <si>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</si>
  <si>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</si>
  <si>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</si>
  <si>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</si>
  <si>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</si>
  <si>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</si>
  <si>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</si>
  <si>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</si>
  <si>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</si>
  <si>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</si>
  <si>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</si>
  <si>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</si>
  <si>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</si>
  <si>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</si>
  <si>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</si>
  <si>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</si>
  <si>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</si>
  <si>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</si>
  <si>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</si>
  <si>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</si>
  <si>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</si>
  <si>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</si>
  <si>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</si>
  <si>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</si>
  <si>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</si>
  <si>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</si>
  <si>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</si>
  <si>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</si>
  <si>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</si>
  <si>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</si>
  <si>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</si>
  <si>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</si>
  <si>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</si>
  <si>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</si>
  <si>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</si>
  <si>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</si>
  <si>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</si>
  <si>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</si>
  <si>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</si>
  <si>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</si>
  <si>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</si>
  <si>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</si>
  <si>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</si>
  <si>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</si>
  <si>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</si>
  <si>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</si>
  <si>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</si>
  <si>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</si>
  <si>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</si>
  <si>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</si>
  <si>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</si>
  <si>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</si>
  <si>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</si>
  <si>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</si>
  <si>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</si>
  <si>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</si>
  <si>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</si>
  <si>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</si>
  <si>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</si>
  <si>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</si>
  <si>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</si>
  <si>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</si>
  <si>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</si>
  <si>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</si>
  <si>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</si>
  <si>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</si>
  <si>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</si>
  <si>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</si>
  <si>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</si>
  <si>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</si>
  <si>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</si>
  <si>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</si>
  <si>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</si>
  <si>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</si>
  <si>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</si>
  <si>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</si>
  <si>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</si>
  <si>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</si>
  <si>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</si>
  <si>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</si>
  <si>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</si>
  <si>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</si>
  <si>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</si>
  <si>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</si>
  <si>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</si>
  <si>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</si>
  <si>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</si>
  <si>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</si>
  <si>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</si>
  <si>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</si>
  <si>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</si>
  <si>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</si>
  <si>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</si>
  <si>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</si>
  <si>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</si>
  <si>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</si>
  <si>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</si>
  <si>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</si>
  <si>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</si>
  <si>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</si>
  <si>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</si>
  <si>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</si>
  <si>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</si>
  <si>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</si>
  <si>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</si>
  <si>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</si>
  <si>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</si>
  <si>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</si>
  <si>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</si>
  <si>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</si>
  <si>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</si>
  <si>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</si>
  <si>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</si>
  <si>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</si>
  <si>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</si>
  <si>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</si>
  <si>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</si>
  <si>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</si>
  <si>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</si>
  <si>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</si>
  <si>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</si>
  <si>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</si>
  <si>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</si>
  <si>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</si>
  <si>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</si>
  <si>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</si>
  <si>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</si>
  <si>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</si>
  <si>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</si>
  <si>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</si>
  <si>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</si>
  <si>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</si>
  <si>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</si>
  <si>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</si>
  <si>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</si>
  <si>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</si>
  <si>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</si>
  <si>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</si>
  <si>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</si>
  <si>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</si>
  <si>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</si>
  <si>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</si>
  <si>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</si>
  <si>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</si>
  <si>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</si>
  <si>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</si>
  <si>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</si>
  <si>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</si>
  <si>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</si>
  <si>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</si>
  <si>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</si>
  <si>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</si>
  <si>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</si>
  <si>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</si>
  <si>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</si>
  <si>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</si>
  <si>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</si>
  <si>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</si>
  <si>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</si>
  <si>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</si>
  <si>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</si>
  <si>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</si>
  <si>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</si>
  <si>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</si>
  <si>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</si>
  <si>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</si>
  <si>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</si>
  <si>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</si>
  <si>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</si>
  <si>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</si>
  <si>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</si>
  <si>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</si>
  <si>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</si>
  <si>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</si>
  <si>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</si>
  <si>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</si>
  <si>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</si>
  <si>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</si>
  <si>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</si>
  <si>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</si>
  <si>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</si>
  <si>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</si>
  <si>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</si>
  <si>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</si>
  <si>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</si>
  <si>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</si>
  <si>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</si>
  <si>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</si>
  <si>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</si>
  <si>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</si>
  <si>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</si>
  <si>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</si>
  <si>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</si>
  <si>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</si>
  <si>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</si>
  <si>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</si>
  <si>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</si>
  <si>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</si>
  <si>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</si>
  <si>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</si>
  <si>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</si>
  <si>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</si>
  <si>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</si>
  <si>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</si>
  <si>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</si>
  <si>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</si>
  <si>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</si>
  <si>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</si>
  <si>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</si>
  <si>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</si>
  <si>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</si>
  <si>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</si>
  <si>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</si>
  <si>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</si>
  <si>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</si>
  <si>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</si>
  <si>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</si>
  <si>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</si>
  <si>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</si>
  <si>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</si>
  <si>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</si>
  <si>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</si>
  <si>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</si>
  <si>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</si>
  <si>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</si>
  <si>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</si>
  <si>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</si>
  <si>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</si>
  <si>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</si>
  <si>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</si>
  <si>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</si>
  <si>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</si>
  <si>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</si>
  <si>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</si>
  <si>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</si>
  <si>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</si>
  <si>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</si>
  <si>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</si>
  <si>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</si>
  <si>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</si>
  <si>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</si>
  <si>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</si>
  <si>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</si>
  <si>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</si>
  <si>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</si>
  <si>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</si>
  <si>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</si>
  <si>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</si>
  <si>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</si>
  <si>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</si>
  <si>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</si>
  <si>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</si>
  <si>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</si>
  <si>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</si>
  <si>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</si>
  <si>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</si>
  <si>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</si>
  <si>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</si>
  <si>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</si>
  <si>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</si>
  <si>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</si>
  <si>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</si>
  <si>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</si>
  <si>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</si>
  <si>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</si>
  <si>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</si>
  <si>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</si>
  <si>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</si>
  <si>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</si>
  <si>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</si>
  <si>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</si>
  <si>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</si>
  <si>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</si>
  <si>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</si>
  <si>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</si>
  <si>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</si>
  <si>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</si>
  <si>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</si>
  <si>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</si>
  <si>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</si>
  <si>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</si>
  <si>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</si>
  <si>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</si>
  <si>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</si>
  <si>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</si>
  <si>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</si>
  <si>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</si>
  <si>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</si>
  <si>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</si>
  <si>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</si>
  <si>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</si>
  <si>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</si>
  <si>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</si>
  <si>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</si>
  <si>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</si>
  <si>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</si>
  <si>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</si>
  <si>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</si>
  <si>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</si>
  <si>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</si>
  <si>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</si>
  <si>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</si>
  <si>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</si>
  <si>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</si>
  <si>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</si>
  <si>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</si>
  <si>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</si>
  <si>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</si>
  <si>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</si>
  <si>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</si>
  <si>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</si>
  <si>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</si>
  <si>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</si>
  <si>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</si>
  <si>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</si>
  <si>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</si>
  <si>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</si>
  <si>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</si>
  <si>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</si>
  <si>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</si>
  <si>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</si>
  <si>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</si>
  <si>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</si>
  <si>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</si>
  <si>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</si>
  <si>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</si>
  <si>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</si>
  <si>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</si>
  <si>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</si>
  <si>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</si>
  <si>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</si>
  <si>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</si>
  <si>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</si>
  <si>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</si>
  <si>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</si>
  <si>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</si>
  <si>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</si>
  <si>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</si>
  <si>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</si>
  <si>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</si>
  <si>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</si>
  <si>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</si>
  <si>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</si>
  <si>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</si>
  <si>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</si>
  <si>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</si>
  <si>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</si>
  <si>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</si>
  <si>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</si>
  <si>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</si>
  <si>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</si>
  <si>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</si>
  <si>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</si>
  <si>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</si>
  <si>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</si>
  <si>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</si>
  <si>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</si>
  <si>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</si>
  <si>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</si>
  <si>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</si>
  <si>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</si>
  <si>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</si>
  <si>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</si>
  <si>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</si>
  <si>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</si>
  <si>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</si>
  <si>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</si>
  <si>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</si>
  <si>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</si>
  <si>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</si>
  <si>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</si>
  <si>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</si>
  <si>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</si>
  <si>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</si>
  <si>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</si>
  <si>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</si>
  <si>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</si>
  <si>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</si>
  <si>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</si>
  <si>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</si>
  <si>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</si>
  <si>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</si>
  <si>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</si>
  <si>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</si>
  <si>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</si>
  <si>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</si>
  <si>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</si>
  <si>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</si>
  <si>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</si>
  <si>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</si>
  <si>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</si>
  <si>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</si>
  <si>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</si>
  <si>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</si>
  <si>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</si>
  <si>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</si>
  <si>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</si>
  <si>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</si>
  <si>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</si>
  <si>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</si>
  <si>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</si>
  <si>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</si>
  <si>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</si>
  <si>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</si>
  <si>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</si>
  <si>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</si>
  <si>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</si>
  <si>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</si>
  <si>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</si>
  <si>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</si>
  <si>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</si>
  <si>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</si>
  <si>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</si>
  <si>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</si>
  <si>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</si>
  <si>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</si>
  <si>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</si>
  <si>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</si>
  <si>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</si>
  <si>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</si>
  <si>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</si>
  <si>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</si>
  <si>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</si>
  <si>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</si>
  <si>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</si>
  <si>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</si>
  <si>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</si>
  <si>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</si>
  <si>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</si>
  <si>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</si>
  <si>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</si>
  <si>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</si>
  <si>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</si>
  <si>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</si>
  <si>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</si>
  <si>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</si>
  <si>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</si>
  <si>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</si>
  <si>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</si>
  <si>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</si>
  <si>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</si>
  <si>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</si>
  <si>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</si>
  <si>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</si>
  <si>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</si>
  <si>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</si>
  <si>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</si>
  <si>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</si>
  <si>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</si>
  <si>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</si>
  <si>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</si>
  <si>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</si>
  <si>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</si>
  <si>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</si>
  <si>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</si>
  <si>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</si>
  <si>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</si>
  <si>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</si>
  <si>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</si>
  <si>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</si>
  <si>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</si>
  <si>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</si>
  <si>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</si>
  <si>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</si>
  <si>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</si>
  <si>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</si>
  <si>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</si>
  <si>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</si>
  <si>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</si>
  <si>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</si>
  <si>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</si>
  <si>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</si>
  <si>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</si>
  <si>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</si>
  <si>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</si>
  <si>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</si>
  <si>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</si>
  <si>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</si>
  <si>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</si>
  <si>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</si>
  <si>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</si>
  <si>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</si>
  <si>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</si>
  <si>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</si>
  <si>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</si>
  <si>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</si>
  <si>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</si>
  <si>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</si>
  <si>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</si>
  <si>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</si>
  <si>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</si>
  <si>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</si>
  <si>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</si>
  <si>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</si>
  <si>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</si>
  <si>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</si>
  <si>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</si>
  <si>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</si>
  <si>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</si>
  <si>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</si>
  <si>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</si>
  <si>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</si>
  <si>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</si>
  <si>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</si>
  <si>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</si>
  <si>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</si>
  <si>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</si>
  <si>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</si>
  <si>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</si>
  <si>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</si>
  <si>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</si>
  <si>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</si>
  <si>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</si>
  <si>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</si>
  <si>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</si>
  <si>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</si>
  <si>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</si>
  <si>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</si>
  <si>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</si>
  <si>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</si>
  <si>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</si>
  <si>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</si>
  <si>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</si>
  <si>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</si>
  <si>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</si>
  <si>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</si>
  <si>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</si>
  <si>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</si>
  <si>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</si>
  <si>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</si>
  <si>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</si>
  <si>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</si>
  <si>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</si>
  <si>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</si>
  <si>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</si>
  <si>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</si>
  <si>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</si>
  <si>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</si>
  <si>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</si>
  <si>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</si>
  <si>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</si>
  <si>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</si>
  <si>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</si>
  <si>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</si>
  <si>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</si>
  <si>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</si>
  <si>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</si>
  <si>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</si>
  <si>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</si>
  <si>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</si>
  <si>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</si>
  <si>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</si>
  <si>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</si>
  <si>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</si>
  <si>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</si>
  <si>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</si>
  <si>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</si>
  <si>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</si>
  <si>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</si>
  <si>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</si>
  <si>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</si>
  <si>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</si>
  <si>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</si>
  <si>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</si>
  <si>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</si>
  <si>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</si>
  <si>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</si>
  <si>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</si>
  <si>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</si>
  <si>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</si>
  <si>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</si>
  <si>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</si>
  <si>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</si>
  <si>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</si>
  <si>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</si>
  <si>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</si>
  <si>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</si>
  <si>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</si>
  <si>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</si>
  <si>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</si>
  <si>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</si>
  <si>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</si>
  <si>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</si>
  <si>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</si>
  <si>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</si>
  <si>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</si>
  <si>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</si>
  <si>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</si>
  <si>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</si>
  <si>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</si>
  <si>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</si>
  <si>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</si>
  <si>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</si>
  <si>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</si>
  <si>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</si>
  <si>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</si>
  <si>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</si>
  <si>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</si>
  <si>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</si>
  <si>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</si>
  <si>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</si>
  <si>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</si>
  <si>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</si>
  <si>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</si>
  <si>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</si>
  <si>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</si>
  <si>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</si>
  <si>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</si>
  <si>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</si>
  <si>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</si>
  <si>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</si>
  <si>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</si>
  <si>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</si>
  <si>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</si>
  <si>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</si>
  <si>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</si>
  <si>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</si>
  <si>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</si>
  <si>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</si>
  <si>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</si>
  <si>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</si>
  <si>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</si>
  <si>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</si>
  <si>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</si>
  <si>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</si>
  <si>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</si>
  <si>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</si>
  <si>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</si>
  <si>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</si>
  <si>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</si>
  <si>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</si>
  <si>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</si>
  <si>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</si>
  <si>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</si>
  <si>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</si>
  <si>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</si>
  <si>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</si>
  <si>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</si>
  <si>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</si>
  <si>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</si>
  <si>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</si>
  <si>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</si>
  <si>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</si>
  <si>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</si>
  <si>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</si>
  <si>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</si>
  <si>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</si>
  <si>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</si>
  <si>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</si>
  <si>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</si>
  <si>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</si>
  <si>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</si>
  <si>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</si>
  <si>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</si>
  <si>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</si>
  <si>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</si>
  <si>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</si>
  <si>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</si>
  <si>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</si>
  <si>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</si>
  <si>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</si>
  <si>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</si>
  <si>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</si>
  <si>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</si>
  <si>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</si>
  <si>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</si>
  <si>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</si>
  <si>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</si>
  <si>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</si>
  <si>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</si>
  <si>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</si>
  <si>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</si>
  <si>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</si>
  <si>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</si>
  <si>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</si>
  <si>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</si>
  <si>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</si>
  <si>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</si>
  <si>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</si>
  <si>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</si>
  <si>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</si>
  <si>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</si>
  <si>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</si>
  <si>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</si>
  <si>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</si>
  <si>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</si>
  <si>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</si>
  <si>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</si>
  <si>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</si>
  <si>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</si>
  <si>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</si>
  <si>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</si>
  <si>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</si>
  <si>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</si>
  <si>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</si>
  <si>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</si>
  <si>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</si>
  <si>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</si>
  <si>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</si>
  <si>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</si>
  <si>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</si>
  <si>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</si>
  <si>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</si>
  <si>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</si>
  <si>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</si>
  <si>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</si>
  <si>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</si>
  <si>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</si>
  <si>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</si>
  <si>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</si>
  <si>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</si>
  <si>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</si>
  <si>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</si>
  <si>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</si>
  <si>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</si>
  <si>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</si>
  <si>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</si>
  <si>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</si>
  <si>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</si>
  <si>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</si>
  <si>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</si>
  <si>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</si>
  <si>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</si>
  <si>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</si>
  <si>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</si>
  <si>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</si>
  <si>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</si>
  <si>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</si>
  <si>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</si>
  <si>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</si>
  <si>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</si>
  <si>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</si>
  <si>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</si>
  <si>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</si>
  <si>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</si>
  <si>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</si>
  <si>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</si>
  <si>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</si>
  <si>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</si>
  <si>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</si>
  <si>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</si>
  <si>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</si>
  <si>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</si>
  <si>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</si>
  <si>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</si>
  <si>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</si>
  <si>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</si>
  <si>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</si>
  <si>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</si>
  <si>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</si>
  <si>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</si>
  <si>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</si>
  <si>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</si>
  <si>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</si>
  <si>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</si>
  <si>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</si>
  <si>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</si>
  <si>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</si>
  <si>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</si>
  <si>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</si>
  <si>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</si>
  <si>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</si>
  <si>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</si>
  <si>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</si>
  <si>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</si>
  <si>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</si>
  <si>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</si>
  <si>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</si>
  <si>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</si>
  <si>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</si>
  <si>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</si>
  <si>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</si>
  <si>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</si>
  <si>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</si>
  <si>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</si>
  <si>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</si>
  <si>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</si>
  <si>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</si>
  <si>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</si>
  <si>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</si>
  <si>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</si>
  <si>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</si>
  <si>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</si>
  <si>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</si>
  <si>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</si>
  <si>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</si>
  <si>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</si>
  <si>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</si>
  <si>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</si>
  <si>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</si>
  <si>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</si>
  <si>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</si>
  <si>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</si>
  <si>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</si>
  <si>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</si>
  <si>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</si>
  <si>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</si>
  <si>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</si>
  <si>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</si>
  <si>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</si>
  <si>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</si>
  <si>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</si>
  <si>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</si>
  <si>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</si>
  <si>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</si>
  <si>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</si>
  <si>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</si>
  <si>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</si>
  <si>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</si>
  <si>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</si>
  <si>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</si>
  <si>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</si>
  <si>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</si>
  <si>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</si>
  <si>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</si>
  <si>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</si>
  <si>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</si>
  <si>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</si>
  <si>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</si>
  <si>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</si>
  <si>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</si>
  <si>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</si>
  <si>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</si>
  <si>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</si>
  <si>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</si>
  <si>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</si>
  <si>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</si>
  <si>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</si>
  <si>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</si>
  <si>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</si>
  <si>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</si>
  <si>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</si>
  <si>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</si>
  <si>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</si>
  <si>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</si>
  <si>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</si>
  <si>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</si>
  <si>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</si>
  <si>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</si>
  <si>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</si>
  <si>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</si>
  <si>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</si>
  <si>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</si>
  <si>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</si>
  <si>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</si>
  <si>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</si>
  <si>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</si>
  <si>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</si>
  <si>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</si>
  <si>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</si>
  <si>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</si>
  <si>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</si>
  <si>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</si>
  <si>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</si>
  <si>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</si>
  <si>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</si>
  <si>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</si>
  <si>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</si>
  <si>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</si>
  <si>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</si>
  <si>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</si>
  <si>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</si>
  <si>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</si>
  <si>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</si>
  <si>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</si>
  <si>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</si>
  <si>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</si>
  <si>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</si>
  <si>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</si>
  <si>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</si>
  <si>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</si>
  <si>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</si>
  <si>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</si>
  <si>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</si>
  <si>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</si>
  <si>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</si>
  <si>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</si>
  <si>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</si>
  <si>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</si>
  <si>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</si>
  <si>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</si>
  <si>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</si>
  <si>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</si>
  <si>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</si>
  <si>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</si>
  <si>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</si>
  <si>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</si>
  <si>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</si>
  <si>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</si>
  <si>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</si>
  <si>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</si>
  <si>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</si>
  <si>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</si>
  <si>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</si>
  <si>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</si>
  <si>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</si>
  <si>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</si>
  <si>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</si>
  <si>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</si>
  <si>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</si>
  <si>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</si>
  <si>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</si>
  <si>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</si>
  <si>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</si>
  <si>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</si>
  <si>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</si>
  <si>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</si>
  <si>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</si>
  <si>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</si>
  <si>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</si>
  <si>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</si>
  <si>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</si>
  <si>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</si>
  <si>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</si>
  <si>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</si>
  <si>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</si>
  <si>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</si>
  <si>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</si>
  <si>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</si>
  <si>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</si>
  <si>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</si>
  <si>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</si>
  <si>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</si>
  <si>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</si>
  <si>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</si>
  <si>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</si>
  <si>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</si>
  <si>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</si>
  <si>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</si>
  <si>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</si>
  <si>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</si>
  <si>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</si>
  <si>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</si>
  <si>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</si>
  <si>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</si>
  <si>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</si>
  <si>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</si>
  <si>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</si>
  <si>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</si>
  <si>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</si>
  <si>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</si>
  <si>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</si>
  <si>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</si>
  <si>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</si>
  <si>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</si>
  <si>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</si>
  <si>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</si>
  <si>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</si>
  <si>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</si>
  <si>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</si>
  <si>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</si>
  <si>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</si>
  <si>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</si>
  <si>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</si>
  <si>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</si>
  <si>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</si>
  <si>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</si>
  <si>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</si>
  <si>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</si>
  <si>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</si>
  <si>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</si>
  <si>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</si>
  <si>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</si>
  <si>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</si>
  <si>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</si>
  <si>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</si>
  <si>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</si>
  <si>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</si>
  <si>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</si>
  <si>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</si>
  <si>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</si>
  <si>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</si>
  <si>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</si>
  <si>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</si>
  <si>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</si>
  <si>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</si>
  <si>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</si>
  <si>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</si>
  <si>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</si>
  <si>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</si>
  <si>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</si>
  <si>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</si>
  <si>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</si>
  <si>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</si>
  <si>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</si>
  <si>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</si>
  <si>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</si>
  <si>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</si>
  <si>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</si>
  <si>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</si>
  <si>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</si>
  <si>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</si>
  <si>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</si>
  <si>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</si>
  <si>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</si>
  <si>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</si>
  <si>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</si>
  <si>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</si>
  <si>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</si>
  <si>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</si>
  <si>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</si>
  <si>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</si>
  <si>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</si>
  <si>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</si>
  <si>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</si>
  <si>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</si>
  <si>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</si>
  <si>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</si>
  <si>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</si>
  <si>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</si>
  <si>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</si>
  <si>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</si>
  <si>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</si>
  <si>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</si>
  <si>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</si>
  <si>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</si>
  <si>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</si>
  <si>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</si>
  <si>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</si>
  <si>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</si>
  <si>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</si>
  <si>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</si>
  <si>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</si>
  <si>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</si>
  <si>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</si>
  <si>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</si>
  <si>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</si>
  <si>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</si>
  <si>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</si>
  <si>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</si>
  <si>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</si>
  <si>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</si>
  <si>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</si>
  <si>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</si>
  <si>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</si>
  <si>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</si>
  <si>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</si>
  <si>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</si>
  <si>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</si>
  <si>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</si>
  <si>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</si>
  <si>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</si>
  <si>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</si>
  <si>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</si>
  <si>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</si>
  <si>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</si>
  <si>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</si>
  <si>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</si>
  <si>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</si>
  <si>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</si>
  <si>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</si>
  <si>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</si>
  <si>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</si>
  <si>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</si>
  <si>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</si>
  <si>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</si>
  <si>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</si>
  <si>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</si>
  <si>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</si>
  <si>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</si>
  <si>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</si>
  <si>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</si>
  <si>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</si>
  <si>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</si>
  <si>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</si>
  <si>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</si>
  <si>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</si>
  <si>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</si>
  <si>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</si>
  <si>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</si>
  <si>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</si>
  <si>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</si>
  <si>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</si>
  <si>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</si>
  <si>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</si>
  <si>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</si>
  <si>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</si>
  <si>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</si>
  <si>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</si>
  <si>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</si>
  <si>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</si>
  <si>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</si>
  <si>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</si>
  <si>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</si>
  <si>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</si>
  <si>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</si>
  <si>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</si>
  <si>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</si>
  <si>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</si>
  <si>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</si>
  <si>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</si>
  <si>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</si>
  <si>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</si>
  <si>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</si>
  <si>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</si>
  <si>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</si>
  <si>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</si>
  <si>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</si>
  <si>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</si>
  <si>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</si>
  <si>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</si>
  <si>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</si>
  <si>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</si>
  <si>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</si>
  <si>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</si>
  <si>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</si>
  <si>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</si>
  <si>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</si>
  <si>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</si>
  <si>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</si>
  <si>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</si>
  <si>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</si>
  <si>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</si>
  <si>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</si>
  <si>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</si>
  <si>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</si>
  <si>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</si>
  <si>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</si>
  <si>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</si>
  <si>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</si>
  <si>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</si>
  <si>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</si>
  <si>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</si>
  <si>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</si>
  <si>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</si>
  <si>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</si>
  <si>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</si>
  <si>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</si>
  <si>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</si>
  <si>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</si>
  <si>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</si>
  <si>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</si>
  <si>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</si>
  <si>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</si>
  <si>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</si>
  <si>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</si>
  <si>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</si>
  <si>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</si>
  <si>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</si>
  <si>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</si>
  <si>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</si>
  <si>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</si>
  <si>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</si>
  <si>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</si>
  <si>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</si>
  <si>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</si>
  <si>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</si>
  <si>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</si>
  <si>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</si>
  <si>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</si>
  <si>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</si>
  <si>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</si>
  <si>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</si>
  <si>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</si>
  <si>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</si>
  <si>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</si>
  <si>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</si>
  <si>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</si>
  <si>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</si>
  <si>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</si>
  <si>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</si>
  <si>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</si>
  <si>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</si>
  <si>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</si>
  <si>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</si>
  <si>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</si>
  <si>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</si>
  <si>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</si>
  <si>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</si>
  <si>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</si>
  <si>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</si>
  <si>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</si>
  <si>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</si>
  <si>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</si>
  <si>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</si>
  <si>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</si>
  <si>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</si>
  <si>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</si>
  <si>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</si>
  <si>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</si>
  <si>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</si>
  <si>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</si>
  <si>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</si>
  <si>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</si>
  <si>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</si>
  <si>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</si>
  <si>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</si>
  <si>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</si>
  <si>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</si>
  <si>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</si>
  <si>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</si>
  <si>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</si>
  <si>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</si>
  <si>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</si>
  <si>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</si>
  <si>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</si>
  <si>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</si>
  <si>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</si>
  <si>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</si>
  <si>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</si>
  <si>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</si>
  <si>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</si>
  <si>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</si>
  <si>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</si>
  <si>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</si>
  <si>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</si>
  <si>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</si>
  <si>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</si>
  <si>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</si>
  <si>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</si>
  <si>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</si>
  <si>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</si>
  <si>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</si>
  <si>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</si>
  <si>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</si>
  <si>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</si>
  <si>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</si>
  <si>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</si>
  <si>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</si>
  <si>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</si>
  <si>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</si>
  <si>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</si>
  <si>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</si>
  <si>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</si>
  <si>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</si>
  <si>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</si>
  <si>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</si>
  <si>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</si>
  <si>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</si>
  <si>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</si>
  <si>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</si>
  <si>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</si>
  <si>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</si>
  <si>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</si>
  <si>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</si>
  <si>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</si>
  <si>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</si>
  <si>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</si>
  <si>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</si>
  <si>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</si>
  <si>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</si>
  <si>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</si>
  <si>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</si>
  <si>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</si>
  <si>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</si>
  <si>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</si>
  <si>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</si>
  <si>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</si>
  <si>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</si>
  <si>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</si>
  <si>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</si>
  <si>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</si>
  <si>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</si>
  <si>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</si>
  <si>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</si>
  <si>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</si>
  <si>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</si>
  <si>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</si>
  <si>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</si>
  <si>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</si>
  <si>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</si>
  <si>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</si>
  <si>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</si>
  <si>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</si>
  <si>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</si>
  <si>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</si>
  <si>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</si>
  <si>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</si>
  <si>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</si>
  <si>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</si>
  <si>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</si>
  <si>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</si>
  <si>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</si>
  <si>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</si>
  <si>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</si>
  <si>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</si>
  <si>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</si>
  <si>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</si>
  <si>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</si>
  <si>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</si>
  <si>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</si>
  <si>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</si>
  <si>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</si>
  <si>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</si>
  <si>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</si>
  <si>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</si>
  <si>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</si>
  <si>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</si>
  <si>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</si>
  <si>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</si>
  <si>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</si>
  <si>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</si>
  <si>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</si>
  <si>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</si>
  <si>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</si>
  <si>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</si>
  <si>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</si>
  <si>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</si>
  <si>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</si>
  <si>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</si>
  <si>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</si>
  <si>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</si>
  <si>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</si>
  <si>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</si>
  <si>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</si>
  <si>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</si>
  <si>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</si>
  <si>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</si>
  <si>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</si>
  <si>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</si>
  <si>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</si>
  <si>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</si>
  <si>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</si>
  <si>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</si>
  <si>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</si>
  <si>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</si>
  <si>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</si>
  <si>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</si>
  <si>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</si>
  <si>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</si>
  <si>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</si>
  <si>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</si>
  <si>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</si>
  <si>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</si>
  <si>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</si>
  <si>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</si>
  <si>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</si>
  <si>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</si>
  <si>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</si>
  <si>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</si>
  <si>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</si>
  <si>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</si>
  <si>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</si>
  <si>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</si>
  <si>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</si>
  <si>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</si>
  <si>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</si>
  <si>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</si>
  <si>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</si>
  <si>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</si>
  <si>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</si>
  <si>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</si>
  <si>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</si>
  <si>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</si>
  <si>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</si>
  <si>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</si>
  <si>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</si>
  <si>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</si>
  <si>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</si>
  <si>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</si>
  <si>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</si>
  <si>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</si>
  <si>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</si>
  <si>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</si>
  <si>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</si>
  <si>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</si>
  <si>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</si>
  <si>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</si>
  <si>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</si>
  <si>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</si>
  <si>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</si>
  <si>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</si>
  <si>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</si>
  <si>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</si>
  <si>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</si>
  <si>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</si>
  <si>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</si>
  <si>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</si>
  <si>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</si>
  <si>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</si>
  <si>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</si>
  <si>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</si>
  <si>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</si>
  <si>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</si>
  <si>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</si>
  <si>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</si>
  <si>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</si>
  <si>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</si>
  <si>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</si>
  <si>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</si>
  <si>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</si>
  <si>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</si>
  <si>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</si>
  <si>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</si>
  <si>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</si>
  <si>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</si>
  <si>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</si>
  <si>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</si>
  <si>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</si>
  <si>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</si>
  <si>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</si>
  <si>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</si>
  <si>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</si>
  <si>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</si>
  <si>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</si>
  <si>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</si>
  <si>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</si>
  <si>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</si>
  <si>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</si>
  <si>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</si>
  <si>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</si>
  <si>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</si>
  <si>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</si>
  <si>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</si>
  <si>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</si>
  <si>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</si>
  <si>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</si>
  <si>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</si>
  <si>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</si>
  <si>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</si>
  <si>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</si>
  <si>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</si>
  <si>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</si>
  <si>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</si>
  <si>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</si>
  <si>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</si>
  <si>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</si>
  <si>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</si>
  <si>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</si>
  <si>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</si>
  <si>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</si>
  <si>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</si>
  <si>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</si>
  <si>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</si>
  <si>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</si>
  <si>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</si>
  <si>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</si>
  <si>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</si>
  <si>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</si>
  <si>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</si>
  <si>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</si>
  <si>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</si>
  <si>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</si>
  <si>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</si>
  <si>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</si>
  <si>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</si>
  <si>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</si>
  <si>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</si>
  <si>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</si>
  <si>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</si>
  <si>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</si>
  <si>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</si>
  <si>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</si>
  <si>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</si>
  <si>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</si>
  <si>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</si>
  <si>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</si>
  <si>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</si>
  <si>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</si>
  <si>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</si>
  <si>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</si>
  <si>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</si>
  <si>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</si>
  <si>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</si>
  <si>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</si>
  <si>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</si>
  <si>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</si>
  <si>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</si>
  <si>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</si>
  <si>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</si>
  <si>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</si>
  <si>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</si>
  <si>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</si>
  <si>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</si>
  <si>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</si>
  <si>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</si>
  <si>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</si>
  <si>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</si>
  <si>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</si>
  <si>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</si>
  <si>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</si>
  <si>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</si>
  <si>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</si>
  <si>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</si>
  <si>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</si>
  <si>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</si>
  <si>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</si>
  <si>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</si>
  <si>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</si>
  <si>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</si>
  <si>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</si>
  <si>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</si>
  <si>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</si>
  <si>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</si>
  <si>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</si>
  <si>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</si>
  <si>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</si>
  <si>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</si>
  <si>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</si>
  <si>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</si>
  <si>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</si>
  <si>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</si>
  <si>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</si>
  <si>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</si>
  <si>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</si>
  <si>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</si>
  <si>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</si>
  <si>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</si>
  <si>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</si>
  <si>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</si>
  <si>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</si>
  <si>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</si>
  <si>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</si>
  <si>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</si>
  <si>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</si>
  <si>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</si>
  <si>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</si>
  <si>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</si>
  <si>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</si>
  <si>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</si>
  <si>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</si>
  <si>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</si>
  <si>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</si>
  <si>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</si>
  <si>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</si>
  <si>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</si>
  <si>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</si>
  <si>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</si>
  <si>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</si>
  <si>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</si>
  <si>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</si>
  <si>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</si>
  <si>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</si>
  <si>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</si>
  <si>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</si>
  <si>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</si>
  <si>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</si>
  <si>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</si>
  <si>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</si>
  <si>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</si>
  <si>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</si>
  <si>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</si>
  <si>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</si>
  <si>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</si>
  <si>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</si>
  <si>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</si>
  <si>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</si>
  <si>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</si>
  <si>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</si>
  <si>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</si>
  <si>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</si>
  <si>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</si>
  <si>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</si>
  <si>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</si>
  <si>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</si>
  <si>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</si>
  <si>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</si>
  <si>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</si>
  <si>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</si>
  <si>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</si>
  <si>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</si>
  <si>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</si>
  <si>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</si>
  <si>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</si>
  <si>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</si>
  <si>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</si>
  <si>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</si>
  <si>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</si>
  <si>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</si>
  <si>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</si>
  <si>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</si>
  <si>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</si>
  <si>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</si>
  <si>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</si>
  <si>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</si>
  <si>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</si>
  <si>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</si>
  <si>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</si>
  <si>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</si>
  <si>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</si>
  <si>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</si>
  <si>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</si>
  <si>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</si>
  <si>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</si>
  <si>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</si>
  <si>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</si>
  <si>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</si>
  <si>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</si>
  <si>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</si>
  <si>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</si>
  <si>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</si>
  <si>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</si>
  <si>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</si>
  <si>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</si>
  <si>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</si>
  <si>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</si>
  <si>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</si>
  <si>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</si>
  <si>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</si>
  <si>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</si>
  <si>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</si>
  <si>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</si>
  <si>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</si>
  <si>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</si>
  <si>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</si>
  <si>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</si>
  <si>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</si>
  <si>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</si>
  <si>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</si>
  <si>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</si>
  <si>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</si>
  <si>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</si>
  <si>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</si>
  <si>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</si>
  <si>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</si>
  <si>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</si>
  <si>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</si>
  <si>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</si>
  <si>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</si>
  <si>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</si>
  <si>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</si>
  <si>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</si>
  <si>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</si>
  <si>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</si>
  <si>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</si>
  <si>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</si>
  <si>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</si>
  <si>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</si>
  <si>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</si>
  <si>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</si>
  <si>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</si>
  <si>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</si>
  <si>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</si>
  <si>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</si>
  <si>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</si>
  <si>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</si>
  <si>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</si>
  <si>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</si>
  <si>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</si>
  <si>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</si>
  <si>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</si>
  <si>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</si>
  <si>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</si>
  <si>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</si>
  <si>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</si>
  <si>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</si>
  <si>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</si>
  <si>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</si>
  <si>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</si>
  <si>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</si>
  <si>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</si>
  <si>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</si>
  <si>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</si>
  <si>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</si>
  <si>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</si>
  <si>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</si>
  <si>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</si>
  <si>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</si>
  <si>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</si>
  <si>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</si>
  <si>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</si>
  <si>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</si>
  <si>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</si>
  <si>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</si>
  <si>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</si>
  <si>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</si>
  <si>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</si>
  <si>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</si>
  <si>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</si>
  <si>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</si>
  <si>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</si>
  <si>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</si>
  <si>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</si>
  <si>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</si>
  <si>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</si>
  <si>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</si>
  <si>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</si>
  <si>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</si>
  <si>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</si>
  <si>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</si>
  <si>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</si>
  <si>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</si>
  <si>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</si>
  <si>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</si>
  <si>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</si>
  <si>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</si>
  <si>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</si>
  <si>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</si>
  <si>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</si>
  <si>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</si>
  <si>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</si>
  <si>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</si>
  <si>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</si>
  <si>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</si>
  <si>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</si>
  <si>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</si>
  <si>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</si>
  <si>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</si>
  <si>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</si>
  <si>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</si>
  <si>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</si>
  <si>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</si>
  <si>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</si>
  <si>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</si>
  <si>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</si>
  <si>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</si>
  <si>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</si>
  <si>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</si>
  <si>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</si>
  <si>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</si>
  <si>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</si>
  <si>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</si>
  <si>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</si>
  <si>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</si>
  <si>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</si>
  <si>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</si>
  <si>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</si>
  <si>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</si>
  <si>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</si>
  <si>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</si>
  <si>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</si>
  <si>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</si>
  <si>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</si>
  <si>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</si>
  <si>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</si>
  <si>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</si>
  <si>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</si>
  <si>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</si>
  <si>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</si>
  <si>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</si>
  <si>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</si>
  <si>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</si>
  <si>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</si>
  <si>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</si>
  <si>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</si>
  <si>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</si>
  <si>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</si>
  <si>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</si>
  <si>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</si>
  <si>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</si>
  <si>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</si>
  <si>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</si>
  <si>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</si>
  <si>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</si>
  <si>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</si>
  <si>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</si>
  <si>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</si>
  <si>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</si>
  <si>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</si>
  <si>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</si>
  <si>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</si>
  <si>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</si>
  <si>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</si>
  <si>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</si>
  <si>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</si>
  <si>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</si>
  <si>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</si>
  <si>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</si>
  <si>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</si>
  <si>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</si>
  <si>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</si>
  <si>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</si>
  <si>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</si>
  <si>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</si>
  <si>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</si>
  <si>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</si>
  <si>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</si>
  <si>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</si>
  <si>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</si>
  <si>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</si>
  <si>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</si>
  <si>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</si>
  <si>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</si>
  <si>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</si>
  <si>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</si>
  <si>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</si>
  <si>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</si>
  <si>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</si>
  <si>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</si>
  <si>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</si>
  <si>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</si>
  <si>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</si>
  <si>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</si>
  <si>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</si>
  <si>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</si>
  <si>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</si>
  <si>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</si>
  <si>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</si>
  <si>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</si>
  <si>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</si>
  <si>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</si>
  <si>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</si>
  <si>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</si>
  <si>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</si>
  <si>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</si>
  <si>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</si>
  <si>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</si>
  <si>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</si>
  <si>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</si>
  <si>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</si>
  <si>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</si>
  <si>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</si>
  <si>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</si>
  <si>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</si>
  <si>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</si>
  <si>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</si>
  <si>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</si>
  <si>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</si>
  <si>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</si>
  <si>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</si>
  <si>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</si>
  <si>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</si>
  <si>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</si>
  <si>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</si>
  <si>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</si>
  <si>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</si>
  <si>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</si>
  <si>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</si>
  <si>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</si>
  <si>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</si>
  <si>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</si>
  <si>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</si>
  <si>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</si>
  <si>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</si>
  <si>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</si>
  <si>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</si>
  <si>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</si>
  <si>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</si>
  <si>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</si>
  <si>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</si>
  <si>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</si>
  <si>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</si>
  <si>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</si>
  <si>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</si>
  <si>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</si>
  <si>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</si>
  <si>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</si>
  <si>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</si>
  <si>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</si>
  <si>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</si>
  <si>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</si>
  <si>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</si>
  <si>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</si>
  <si>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</si>
  <si>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</si>
  <si>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</si>
  <si>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</si>
  <si>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</si>
  <si>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</si>
  <si>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</si>
  <si>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</si>
  <si>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</si>
  <si>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</si>
  <si>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</si>
  <si>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</si>
  <si>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</si>
  <si>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</si>
  <si>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</si>
  <si>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</si>
  <si>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</si>
  <si>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</si>
  <si>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</si>
  <si>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</si>
  <si>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</si>
  <si>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</si>
  <si>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</si>
  <si>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</si>
  <si>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</si>
  <si>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</si>
  <si>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</si>
  <si>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</si>
  <si>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</si>
  <si>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</si>
  <si>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</si>
  <si>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</si>
  <si>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</si>
  <si>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</si>
  <si>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</si>
  <si>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</si>
  <si>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</si>
  <si>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</si>
  <si>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</si>
  <si>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</si>
  <si>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</si>
  <si>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</si>
  <si>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</si>
  <si>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</si>
  <si>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</si>
  <si>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</si>
  <si>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</si>
  <si>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</si>
  <si>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</si>
  <si>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</si>
  <si>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</si>
  <si>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</si>
  <si>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</si>
  <si>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</si>
  <si>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</si>
  <si>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</si>
  <si>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</si>
  <si>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</si>
  <si>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</si>
  <si>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</si>
  <si>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</si>
  <si>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</si>
  <si>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</si>
  <si>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</si>
  <si>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</si>
  <si>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</si>
  <si>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</si>
  <si>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</si>
  <si>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</si>
  <si>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</si>
  <si>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</si>
  <si>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</si>
  <si>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</si>
  <si>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</si>
  <si>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</si>
  <si>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</si>
  <si>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</si>
  <si>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</si>
  <si>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</si>
  <si>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</si>
  <si>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</si>
  <si>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</si>
  <si>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</si>
  <si>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</si>
  <si>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</si>
  <si>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</si>
  <si>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</si>
  <si>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</si>
  <si>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</si>
  <si>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</si>
  <si>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</si>
  <si>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</si>
  <si>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</si>
  <si>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</si>
  <si>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</si>
  <si>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</si>
  <si>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</si>
  <si>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</si>
  <si>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</si>
  <si>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</si>
  <si>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</si>
  <si>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</si>
  <si>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</si>
  <si>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</si>
  <si>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</si>
  <si>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</si>
  <si>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</si>
  <si>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</si>
  <si>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</si>
  <si>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</si>
  <si>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</si>
  <si>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</si>
  <si>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</si>
  <si>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</si>
  <si>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</si>
  <si>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</si>
  <si>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</si>
  <si>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</si>
  <si>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</si>
  <si>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</si>
  <si>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</si>
  <si>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</si>
  <si>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</si>
  <si>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</si>
  <si>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</si>
  <si>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</si>
  <si>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</si>
  <si>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</si>
  <si>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</si>
  <si>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</si>
  <si>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</si>
  <si>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</si>
  <si>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</si>
  <si>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</si>
  <si>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</si>
  <si>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</si>
  <si>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</si>
  <si>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</si>
  <si>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</si>
  <si>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</si>
  <si>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</si>
  <si>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</si>
  <si>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</si>
  <si>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</si>
  <si>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</si>
  <si>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</si>
  <si>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</si>
  <si>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</si>
  <si>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</si>
  <si>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</si>
  <si>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</si>
  <si>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</si>
  <si>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</si>
  <si>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</si>
  <si>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</si>
  <si>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</si>
  <si>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</si>
  <si>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</si>
  <si>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</si>
  <si>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</si>
  <si>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</si>
  <si>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</si>
  <si>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</si>
  <si>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</si>
  <si>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</si>
  <si>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</si>
  <si>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</si>
  <si>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</si>
  <si>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</si>
  <si>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</si>
  <si>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</si>
  <si>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</si>
  <si>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</si>
  <si>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</si>
  <si>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</si>
  <si>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</si>
  <si>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</si>
  <si>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</si>
  <si>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</si>
  <si>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</si>
  <si>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</si>
  <si>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</si>
  <si>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</si>
  <si>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</si>
  <si>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</si>
  <si>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</si>
  <si>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</si>
  <si>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</si>
  <si>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</si>
  <si>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</si>
  <si>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</si>
  <si>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</si>
  <si>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</si>
  <si>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</si>
  <si>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</si>
  <si>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</si>
  <si>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</si>
  <si>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</si>
  <si>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</si>
  <si>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</si>
  <si>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</si>
  <si>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</si>
  <si>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</si>
  <si>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</si>
  <si>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</si>
  <si>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</si>
  <si>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</si>
  <si>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</si>
  <si>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</si>
  <si>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</si>
  <si>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</si>
  <si>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</si>
  <si>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</si>
  <si>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</si>
  <si>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</si>
  <si>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</si>
  <si>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</si>
  <si>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</si>
  <si>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</si>
  <si>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</si>
  <si>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</si>
  <si>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</si>
  <si>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</si>
  <si>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</si>
  <si>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</si>
  <si>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</si>
  <si>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</si>
  <si>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</si>
  <si>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</si>
  <si>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</si>
  <si>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</si>
  <si>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</si>
  <si>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</si>
  <si>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</si>
  <si>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</si>
  <si>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</si>
  <si>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</si>
  <si>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</si>
  <si>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</si>
  <si>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</si>
  <si>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</si>
  <si>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</si>
  <si>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</si>
  <si>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</si>
  <si>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</si>
  <si>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</si>
  <si>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</si>
  <si>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</si>
  <si>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</si>
  <si>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</si>
  <si>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</si>
  <si>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</si>
  <si>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</si>
  <si>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</si>
  <si>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</si>
  <si>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</si>
  <si>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</si>
  <si>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</si>
  <si>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</si>
  <si>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</si>
  <si>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</si>
  <si>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</si>
  <si>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</si>
  <si>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</si>
  <si>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</si>
  <si>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</si>
  <si>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</si>
  <si>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</si>
  <si>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</si>
  <si>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</si>
  <si>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</si>
  <si>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</si>
  <si>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</si>
  <si>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</si>
  <si>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</si>
  <si>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</si>
  <si>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</si>
  <si>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</si>
  <si>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</si>
  <si>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</si>
  <si>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</si>
  <si>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</si>
  <si>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</si>
  <si>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</si>
  <si>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</si>
  <si>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</si>
  <si>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</si>
  <si>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</si>
  <si>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</si>
  <si>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</si>
  <si>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</si>
  <si>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</si>
  <si>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</si>
  <si>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</si>
  <si>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</si>
  <si>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</si>
  <si>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</si>
  <si>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</si>
  <si>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</si>
  <si>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</si>
  <si>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</si>
  <si>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</si>
  <si>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</si>
  <si>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</si>
  <si>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</si>
  <si>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</si>
  <si>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</si>
  <si>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</si>
  <si>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</si>
  <si>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</si>
  <si>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</si>
  <si>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</si>
  <si>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</si>
  <si>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</si>
  <si>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</si>
  <si>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</si>
  <si>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</si>
  <si>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</si>
  <si>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</si>
  <si>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</si>
  <si>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</si>
  <si>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</si>
  <si>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</si>
  <si>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</si>
  <si>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</si>
  <si>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</si>
  <si>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</si>
  <si>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</si>
  <si>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</si>
  <si>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</si>
  <si>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</si>
  <si>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</si>
  <si>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</si>
  <si>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</si>
  <si>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</si>
  <si>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</si>
  <si>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</si>
  <si>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</si>
  <si>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</si>
  <si>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</si>
  <si>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</si>
  <si>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</si>
  <si>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</si>
  <si>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</si>
  <si>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</si>
  <si>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</si>
  <si>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</si>
  <si>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</si>
  <si>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</si>
  <si>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</si>
  <si>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</si>
  <si>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</si>
  <si>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</si>
  <si>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</si>
  <si>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</si>
  <si>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</si>
  <si>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</si>
  <si>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</si>
  <si>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</si>
  <si>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</si>
  <si>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</si>
  <si>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</si>
  <si>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</si>
  <si>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</si>
  <si>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</si>
  <si>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</si>
  <si>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</si>
  <si>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</si>
  <si>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</si>
  <si>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</si>
  <si>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</si>
  <si>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</si>
  <si>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</si>
  <si>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</si>
  <si>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</si>
  <si>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</si>
  <si>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</si>
  <si>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</si>
  <si>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</si>
  <si>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</si>
  <si>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</si>
  <si>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</si>
  <si>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</si>
  <si>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</si>
  <si>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</si>
  <si>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</si>
  <si>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</si>
  <si>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</si>
  <si>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</si>
  <si>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</si>
  <si>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</si>
  <si>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</si>
  <si>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</si>
  <si>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</si>
  <si>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</si>
  <si>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</si>
  <si>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</si>
  <si>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</si>
  <si>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</si>
  <si>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</si>
  <si>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</si>
  <si>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</si>
  <si>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</si>
  <si>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</si>
  <si>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</si>
  <si>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</si>
  <si>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</si>
  <si>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</si>
  <si>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</si>
  <si>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</si>
  <si>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</si>
  <si>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</si>
  <si>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</si>
  <si>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</si>
  <si>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</si>
  <si>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</si>
  <si>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</si>
  <si>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</si>
  <si>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</si>
  <si>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</si>
  <si>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</si>
  <si>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</si>
  <si>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</si>
  <si>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</si>
  <si>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</si>
  <si>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</si>
  <si>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</si>
  <si>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</si>
  <si>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</si>
  <si>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</si>
  <si>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</si>
  <si>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</si>
  <si>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</si>
  <si>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</si>
  <si>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</si>
  <si>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</si>
  <si>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</si>
  <si>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</si>
  <si>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</si>
  <si>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</si>
  <si>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</si>
  <si>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</si>
  <si>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</si>
  <si>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</si>
  <si>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</si>
  <si>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</si>
  <si>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</si>
  <si>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</si>
  <si>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</si>
  <si>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</si>
  <si>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</si>
  <si>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</si>
  <si>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</si>
  <si>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</si>
  <si>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</si>
  <si>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</si>
  <si>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</si>
  <si>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</si>
  <si>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PCM-20251027-00000754</t>
  </si>
  <si>
    <t>ETA 10 Mins</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</si>
  <si>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</si>
  <si>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</si>
  <si>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</si>
  <si>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</si>
  <si>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</si>
  <si>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</si>
  <si>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</si>
  <si>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</si>
  <si>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</si>
  <si>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</si>
  <si>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</si>
  <si>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</si>
  <si>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</si>
  <si>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</si>
  <si>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</si>
  <si>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</si>
  <si>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</si>
  <si>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</si>
  <si>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</si>
  <si>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</si>
  <si>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</si>
  <si>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</si>
  <si>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</si>
  <si>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</si>
  <si>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</si>
  <si>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</si>
  <si>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</si>
  <si>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</si>
  <si>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</si>
  <si>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</si>
  <si>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</si>
  <si>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</si>
  <si>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</si>
  <si>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</si>
  <si>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</si>
  <si>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</si>
  <si>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</si>
  <si>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</si>
  <si>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</si>
  <si>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</si>
  <si>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</si>
  <si>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</si>
  <si>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</si>
  <si>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</si>
  <si>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</si>
  <si>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</si>
  <si>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</si>
  <si>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</si>
  <si>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</si>
  <si>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</si>
  <si>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</si>
  <si>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</si>
  <si>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</si>
  <si>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</si>
  <si>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</si>
  <si>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</si>
  <si>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</si>
  <si>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</si>
  <si>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</si>
  <si>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</si>
  <si>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</si>
  <si>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</si>
  <si>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</si>
  <si>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</si>
  <si>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</si>
  <si>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</si>
  <si>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</si>
  <si>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</si>
  <si>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</si>
  <si>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</si>
  <si>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</si>
  <si>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</si>
  <si>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</si>
  <si>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</si>
  <si>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</si>
  <si>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</si>
  <si>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</si>
  <si>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</si>
  <si>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</si>
  <si>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</si>
  <si>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</si>
  <si>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</si>
  <si>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</si>
  <si>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</si>
  <si>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</si>
  <si>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</si>
  <si>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</si>
  <si>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</si>
  <si>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</si>
  <si>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</si>
  <si>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</si>
  <si>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</si>
  <si>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PCM-20251027-00000743</t>
  </si>
  <si>
    <t>team on the way need 70 minutes</t>
  </si>
  <si>
    <t>PCM-20251027-00000757</t>
  </si>
  <si>
    <t>team on the way need 60 minutes</t>
  </si>
  <si>
    <t>PCM-20251027-00000822</t>
  </si>
  <si>
    <t>team will check after KMS0041</t>
  </si>
  <si>
    <t>NO PCM</t>
  </si>
  <si>
    <t xml:space="preserve">team need 45 minutes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</si>
</sst>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1" totalsRowShown="0" headerRowDxfId="157" dataDxfId="156" headerRowBorderDxfId="154" tableBorderDxfId="155" totalsRowBorderDxfId="153">
  <autoFilter ref="A1:CJ21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4" totalsRowShown="0" headerRowDxfId="48" dataDxfId="47" headerRowBorderDxfId="45" tableBorderDxfId="46" totalsRowBorderDxfId="44">
  <autoFilter ref="A1:L204"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0" totalsRowShown="0" headerRowDxfId="31" dataDxfId="30" headerRowBorderDxfId="28" tableBorderDxfId="29">
  <autoFilter ref="A1:L450"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4" totalsRowShown="0" headerRowDxfId="15" dataDxfId="14" headerRowBorderDxfId="12" tableBorderDxfId="13">
  <autoFilter ref="A1:L114"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294.47355509259069</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13.978566666664847</v>
      </c>
      <c r="H3" s="136">
        <v>45943.437442129631</v>
      </c>
      <c r="I3" s="134" t="str">
        <f>IFERROR(VLOOKUP(D3,DB!A:F,6,0),"")</f>
        <v>Generator-SG</v>
      </c>
      <c r="J3" s="134" t="str">
        <f>IFERROR(VLOOKUP(D3,DB!A:G,7,0),"")</f>
        <v>Vandalized</v>
      </c>
      <c r="K3" s="138" t="s">
        <v>39001</v>
      </c>
      <c r="L3" s="139" t="str">
        <f>IFERROR(VLOOKUP(D3,DB!A:I,9,0),"")</f>
        <v>Latis</v>
      </c>
    </row>
    <row r="4" spans="1:15" ht="15" customHeight="1">
      <c r="A4" s="133" t="s">
        <v>39002</v>
      </c>
      <c r="B4" s="134" t="str">
        <f>IFERROR(VLOOKUP(D4,DB!A:K,11,0),"")</f>
        <v>R1</v>
      </c>
      <c r="C4" s="134">
        <v>1</v>
      </c>
      <c r="D4" s="134" t="s">
        <v>14599</v>
      </c>
      <c r="E4" s="135" t="s">
        <v>38998</v>
      </c>
      <c r="F4" s="136">
        <v>45957.373333333337</v>
      </c>
      <c r="G4" s="137">
        <f ca="1">IFERROR(NOW()-F4,"")</f>
        <v>4.8647685180185363E-2</v>
      </c>
      <c r="H4" s="136">
        <v>45957.367777777778</v>
      </c>
      <c r="I4" s="134" t="str">
        <f>IFERROR(VLOOKUP(D4,DB!A:F,6,0),"")</f>
        <v>SCECO</v>
      </c>
      <c r="J4" s="134" t="str">
        <f>IFERROR(VLOOKUP(D4,DB!A:G,7,0),"")</f>
        <v>Vandalized</v>
      </c>
      <c r="K4" s="138" t="s">
        <v>39003</v>
      </c>
      <c r="L4" s="139" t="str">
        <f>IFERROR(VLOOKUP(D4,DB!A:I,9,0),"")</f>
        <v>Latis</v>
      </c>
    </row>
    <row r="5" spans="1:15" ht="15" customHeight="1">
      <c r="A5" s="133"/>
      <c r="B5" s="134" t="str">
        <f>IFERROR(VLOOKUP(D5,DB!A:K,11,0),"")</f>
        <v/>
      </c>
      <c r="C5" s="134"/>
      <c r="D5" s="134"/>
      <c r="E5" s="135"/>
      <c r="F5" s="136"/>
      <c r="G5" s="137">
        <f ca="1">IFERROR(NOW()-F5,"")</f>
        <v>45957.421981018517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45957.421981018517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45957.421981018517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45957.421981018517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45957.421981018517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45957.421981018517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45957.421981018517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45957.421981018517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45957.421981018517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45957.421981018517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45957.421981018517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45957.421981018517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45957.421981018517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45957.421981018517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45957.421981018517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45957.421981018517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45957.421981018517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45957.421981018517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45957.421981018517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45957.421981018517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45957.421981018517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45957.421981018517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45957.421981018517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45957.421981018517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45957.421981018517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45957.421981018517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45957.421981018517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45957.421981018517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45957.421981018517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45957.421981018517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45957.421981018517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45957.421981018517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45957.421981018517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45957.421981018517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45957.421981018517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45957.421981018517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45957.421981018517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45957.421981018517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45957.421981018517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45957.421981018517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45957.421981018517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45957.421981018517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45957.421981018517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45957.421981018517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45957.421981018517</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45957.421981018517</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45957.421981018517</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45957.421981018517</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45957.421981018517</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45957.421981018517</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45957.421981018517</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45957.421981018517</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B36534D7-7C11-4BC5-B793-036974D7B3FE}"/>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1"/>
  <sheetViews>
    <sheetView workbookViewId="0">
      <selection activeCell="D6" sqref="D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39004</v>
      </c>
      <c r="N1" s="90" t="s">
        <v>39005</v>
      </c>
      <c r="O1" s="90" t="s">
        <v>39006</v>
      </c>
      <c r="P1" s="90" t="s">
        <v>39007</v>
      </c>
      <c r="Q1" s="90" t="s">
        <v>39008</v>
      </c>
      <c r="R1" s="90" t="s">
        <v>39009</v>
      </c>
      <c r="S1" s="90" t="s">
        <v>39010</v>
      </c>
      <c r="T1" s="90" t="s">
        <v>39011</v>
      </c>
      <c r="U1" s="90" t="s">
        <v>39012</v>
      </c>
      <c r="V1" s="90" t="s">
        <v>39013</v>
      </c>
      <c r="W1" s="90" t="s">
        <v>39014</v>
      </c>
      <c r="X1" s="90" t="s">
        <v>39015</v>
      </c>
      <c r="Y1" s="90" t="s">
        <v>39016</v>
      </c>
      <c r="Z1" s="90" t="s">
        <v>39017</v>
      </c>
      <c r="AA1" s="90" t="s">
        <v>39018</v>
      </c>
      <c r="AB1" s="90" t="s">
        <v>39019</v>
      </c>
      <c r="AC1" s="90" t="s">
        <v>39020</v>
      </c>
      <c r="AD1" s="90" t="s">
        <v>39021</v>
      </c>
      <c r="AE1" s="90" t="s">
        <v>39022</v>
      </c>
      <c r="AF1" s="90" t="s">
        <v>39023</v>
      </c>
      <c r="AG1" s="90" t="s">
        <v>39024</v>
      </c>
      <c r="AH1" s="90" t="s">
        <v>39025</v>
      </c>
      <c r="AI1" s="90" t="s">
        <v>39026</v>
      </c>
      <c r="AJ1" s="90" t="s">
        <v>39027</v>
      </c>
      <c r="AK1" s="90" t="s">
        <v>39028</v>
      </c>
      <c r="AL1" s="90" t="s">
        <v>39029</v>
      </c>
      <c r="AM1" s="90" t="s">
        <v>39030</v>
      </c>
      <c r="AN1" s="90" t="s">
        <v>39031</v>
      </c>
      <c r="AO1" s="90" t="s">
        <v>39032</v>
      </c>
      <c r="AP1" s="90" t="s">
        <v>39033</v>
      </c>
      <c r="AQ1" s="90" t="s">
        <v>39034</v>
      </c>
      <c r="AR1" s="90" t="s">
        <v>39035</v>
      </c>
      <c r="AS1" s="90" t="s">
        <v>39036</v>
      </c>
      <c r="AT1" s="90" t="s">
        <v>39037</v>
      </c>
      <c r="AU1" s="90" t="s">
        <v>39038</v>
      </c>
      <c r="AV1" s="90" t="s">
        <v>39039</v>
      </c>
      <c r="AW1" s="90" t="s">
        <v>39040</v>
      </c>
      <c r="AX1" s="90" t="s">
        <v>39041</v>
      </c>
      <c r="AY1" s="90" t="s">
        <v>39042</v>
      </c>
      <c r="AZ1" s="90" t="s">
        <v>39043</v>
      </c>
      <c r="BA1" s="90" t="s">
        <v>39044</v>
      </c>
      <c r="BB1" s="90" t="s">
        <v>39045</v>
      </c>
      <c r="BC1" s="90" t="s">
        <v>39046</v>
      </c>
      <c r="BD1" s="90" t="s">
        <v>39047</v>
      </c>
      <c r="BE1" s="90" t="s">
        <v>39048</v>
      </c>
      <c r="BF1" s="90" t="s">
        <v>39049</v>
      </c>
      <c r="BG1" s="90" t="s">
        <v>39050</v>
      </c>
      <c r="BH1" s="90" t="s">
        <v>39051</v>
      </c>
      <c r="BI1" s="90" t="s">
        <v>39052</v>
      </c>
      <c r="BJ1" s="90" t="s">
        <v>39053</v>
      </c>
      <c r="BK1" s="90" t="s">
        <v>39054</v>
      </c>
      <c r="BL1" s="90" t="s">
        <v>39055</v>
      </c>
      <c r="BM1" s="90" t="s">
        <v>39056</v>
      </c>
      <c r="BN1" s="90" t="s">
        <v>39057</v>
      </c>
      <c r="BO1" s="90" t="s">
        <v>39058</v>
      </c>
      <c r="BP1" s="90" t="s">
        <v>39059</v>
      </c>
      <c r="BQ1" s="90" t="s">
        <v>39060</v>
      </c>
      <c r="BR1" s="90" t="s">
        <v>39061</v>
      </c>
      <c r="BS1" s="90" t="s">
        <v>39062</v>
      </c>
      <c r="BT1" s="90" t="s">
        <v>39063</v>
      </c>
      <c r="BU1" s="90" t="s">
        <v>39064</v>
      </c>
      <c r="BV1" s="90" t="s">
        <v>39065</v>
      </c>
      <c r="BW1" s="90" t="s">
        <v>39066</v>
      </c>
      <c r="BX1" s="90" t="s">
        <v>39067</v>
      </c>
      <c r="BY1" s="90" t="s">
        <v>39068</v>
      </c>
      <c r="BZ1" s="90" t="s">
        <v>39069</v>
      </c>
      <c r="CA1" s="90" t="s">
        <v>39070</v>
      </c>
      <c r="CB1" s="90" t="s">
        <v>39071</v>
      </c>
      <c r="CC1" s="90" t="s">
        <v>39072</v>
      </c>
      <c r="CD1" s="90" t="s">
        <v>39073</v>
      </c>
      <c r="CE1" s="90" t="s">
        <v>39074</v>
      </c>
      <c r="CF1" s="90" t="s">
        <v>39075</v>
      </c>
      <c r="CG1" s="90" t="s">
        <v>39076</v>
      </c>
      <c r="CH1" s="90" t="s">
        <v>39077</v>
      </c>
      <c r="CI1" s="90" t="s">
        <v>39078</v>
      </c>
      <c r="CJ1" s="90" t="s">
        <v>39079</v>
      </c>
    </row>
    <row r="2" spans="1:88" s="70" customFormat="1" ht="31.5" customHeight="1">
      <c r="A2" s="63" t="s">
        <v>39080</v>
      </c>
      <c r="B2" s="63" t="s">
        <v>27</v>
      </c>
      <c r="C2" s="63">
        <v>1</v>
      </c>
      <c r="D2" s="63" t="s">
        <v>19312</v>
      </c>
      <c r="E2" s="87" t="s">
        <v>39081</v>
      </c>
      <c r="F2" s="76">
        <v>45322.056979166664</v>
      </c>
      <c r="G2" s="77" t="s">
        <v>39082</v>
      </c>
      <c r="H2" s="89">
        <v>45322.050729166665</v>
      </c>
      <c r="I2" s="63" t="s">
        <v>88</v>
      </c>
      <c r="J2" s="63" t="s">
        <v>65</v>
      </c>
      <c r="K2" s="88" t="s">
        <v>39083</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39084</v>
      </c>
      <c r="B3" s="63" t="str">
        <f>IFERROR(VLOOKUP(D3,DB!A:K,11,0),"")</f>
        <v>R2</v>
      </c>
      <c r="C3" s="63">
        <v>1</v>
      </c>
      <c r="D3" s="63" t="s">
        <v>29202</v>
      </c>
      <c r="E3" s="87" t="s">
        <v>38998</v>
      </c>
      <c r="F3" s="76">
        <v>45824.999837962961</v>
      </c>
      <c r="G3" s="77">
        <f ca="1">IFERROR(NOW()-F3,"-")</f>
        <v>132.42214305555535</v>
      </c>
      <c r="H3" s="76">
        <v>45824.993587962963</v>
      </c>
      <c r="I3" s="63" t="str">
        <f>IFERROR(VLOOKUP(D3,DB!A:F,6,0),"")</f>
        <v>Generator-SG</v>
      </c>
      <c r="J3" s="63" t="str">
        <f>IFERROR(VLOOKUP(D3,DB!A:G,7,0),"")</f>
        <v>Good</v>
      </c>
      <c r="K3" s="88" t="s">
        <v>39085</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45957.421981018517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45957.421981018517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45957.421981018517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45957.421981018517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45957.421981018517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45957.421981018517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45957.421981018517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45957.421981018517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45957.421981018517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45957.421981018517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45957.421981018517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45957.421981018517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45957.421981018517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45957.421981018517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45957.421981018517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45957.421981018517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45957.421981018517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45957.421981018517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45957.421981018517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45957.421981018517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45957.421981018517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45957.421981018517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45957.421981018517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45957.421981018517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45957.421981018517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45957.421981018517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45957.421981018517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45957.421981018517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45957.421981018517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45957.421981018517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45957.421981018517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45957.421981018517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45957.421981018517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45957.421981018517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45957.421981018517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45957.421981018517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45957.421981018517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45957.421981018517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45957.421981018517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45957.421981018517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45957.421981018517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45957.421981018517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45957.421981018517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45957.421981018517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45957.421981018517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45957.421981018517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45957.421981018517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45957.421981018517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45957.421981018517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45957.421981018517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45957.421981018517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45957.421981018517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45957.421981018517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45957.421981018517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45957.421981018517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45957.421981018517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45957.421981018517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45957.421981018517</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45957.421981018517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45957.421981018517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45957.421981018517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45957.421981018517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45957.421981018517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61"/>
      <c r="B67" s="162" t="str">
        <f>IFERROR(VLOOKUP(D67,DB!A:K,11,0),"")</f>
        <v/>
      </c>
      <c r="C67" s="162"/>
      <c r="D67" s="162"/>
      <c r="E67" s="163"/>
      <c r="F67" s="164"/>
      <c r="G67" s="165">
        <f ca="1">IFERROR(NOW()-F67,"-")</f>
        <v>45957.421981018517</v>
      </c>
      <c r="H67" s="164"/>
      <c r="I67" s="162" t="str">
        <f>IFERROR(VLOOKUP(D67,DB!A:F,6,0),"")</f>
        <v/>
      </c>
      <c r="J67" s="162" t="str">
        <f>IFERROR(VLOOKUP(D67,DB!A:G,7,0),"")</f>
        <v/>
      </c>
      <c r="K67" s="166"/>
      <c r="L67" s="162" t="str">
        <f>IFERROR(VLOOKUP(D67,DB!A:I,9,0),"")</f>
        <v/>
      </c>
      <c r="M67" s="162"/>
      <c r="N67" s="162"/>
      <c r="O67" s="162"/>
      <c r="P67" s="162"/>
      <c r="Q67" s="162"/>
      <c r="R67" s="162"/>
      <c r="S67" s="162"/>
      <c r="T67" s="162"/>
      <c r="U67" s="162"/>
      <c r="V67" s="162"/>
      <c r="W67" s="162"/>
      <c r="X67" s="162"/>
      <c r="Y67" s="162"/>
      <c r="Z67" s="162"/>
      <c r="AA67" s="162"/>
      <c r="AB67" s="162"/>
      <c r="AC67" s="162"/>
      <c r="AD67" s="162"/>
      <c r="AE67" s="162"/>
      <c r="AF67" s="162"/>
      <c r="AG67" s="162"/>
      <c r="AH67" s="162"/>
      <c r="AI67" s="162"/>
      <c r="AJ67" s="162"/>
      <c r="AK67" s="162"/>
      <c r="AL67" s="162"/>
      <c r="AM67" s="162"/>
      <c r="AN67" s="162"/>
      <c r="AO67" s="162"/>
      <c r="AP67" s="162"/>
      <c r="AQ67" s="162"/>
      <c r="AR67" s="162"/>
      <c r="AS67" s="162"/>
      <c r="AT67" s="162"/>
      <c r="AU67" s="162"/>
      <c r="AV67" s="162"/>
      <c r="AW67" s="162"/>
      <c r="AX67" s="162"/>
      <c r="AY67" s="162"/>
      <c r="AZ67" s="162"/>
      <c r="BA67" s="162"/>
      <c r="BB67" s="162"/>
      <c r="BC67" s="162"/>
      <c r="BD67" s="162"/>
      <c r="BE67" s="162"/>
      <c r="BF67" s="162"/>
      <c r="BG67" s="162"/>
      <c r="BH67" s="162"/>
      <c r="BI67" s="162"/>
      <c r="BJ67" s="162"/>
      <c r="BK67" s="162"/>
      <c r="BL67" s="162"/>
      <c r="BM67" s="162"/>
      <c r="BN67" s="162"/>
      <c r="BO67" s="162"/>
      <c r="BP67" s="162"/>
      <c r="BQ67" s="162"/>
      <c r="BR67" s="162"/>
      <c r="BS67" s="162"/>
      <c r="BT67" s="162"/>
      <c r="BU67" s="162"/>
      <c r="BV67" s="162"/>
      <c r="BW67" s="162"/>
      <c r="BX67" s="162"/>
      <c r="BY67" s="162"/>
      <c r="BZ67" s="162"/>
      <c r="CA67" s="162"/>
      <c r="CB67" s="162"/>
      <c r="CC67" s="162"/>
      <c r="CD67" s="162"/>
      <c r="CE67" s="162"/>
      <c r="CF67" s="162"/>
      <c r="CG67" s="162"/>
      <c r="CH67" s="162"/>
      <c r="CI67" s="162"/>
      <c r="CJ67" s="167"/>
    </row>
    <row r="68" spans="1:88" ht="31.5" customHeight="1">
      <c r="A68" s="113"/>
      <c r="B68" s="18" t="str">
        <f>IFERROR(VLOOKUP(D68,DB!A:K,11,0),"")</f>
        <v/>
      </c>
      <c r="C68" s="18"/>
      <c r="D68" s="18"/>
      <c r="E68" s="114"/>
      <c r="F68" s="115"/>
      <c r="G68" s="116">
        <f ca="1">IFERROR(NOW()-F68,"-")</f>
        <v>45957.421981018517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45957.421981018517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45957.421981018517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45957.421981018517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45957.421981018517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45957.421981018517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45957.421981018517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45957.421981018517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45957.421981018517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45957.421981018517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45957.421981018517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45957.421981018517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45957.421981018517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45957.421981018517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45957.421981018517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45957.421981018517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45957.421981018517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45957.421981018517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45957.421981018517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45957.421981018517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45957.421981018517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45957.421981018517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45957.421981018517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45957.421981018517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45957.421981018517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45957.421981018517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45957.421981018517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45957.421981018517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45957.421981018517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45957.421981018517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45957.421981018517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45957.421981018517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45957.421981018517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45957.421981018517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45957.421981018517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45957.421981018517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45957.421981018517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45957.421981018517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45957.421981018517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45957.421981018517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45957.421981018517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45957.421981018517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45957.421981018517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45957.421981018517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45957.421981018517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45957.421981018517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45957.421981018517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45957.421981018517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45957.421981018517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45957.421981018517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45957.421981018517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45957.421981018517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45957.421981018517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45957.421981018517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45957.421981018517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45957.421981018517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45957.421981018517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45957.421981018517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45957.421981018517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45957.421981018517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45957.421981018517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45957.421981018517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45957.421981018517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45957.421981018517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45957.421981018517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45957.421981018517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45957.421981018517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45957.421981018517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45957.421981018517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45957.421981018517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45957.421981018517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45957.421981018517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45957.421981018517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45957.421981018517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45957.421981018517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45957.421981018517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45957.421981018517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45957.421981018517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45957.421981018517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45957.421981018517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45957.421981018517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45957.421981018517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45957.421981018517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45957.421981018517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45957.421981018517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45957.421981018517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45957.421981018517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45957.421981018517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45957.421981018517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45957.421981018517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45957.421981018517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45957.421981018517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45957.421981018517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45957.421981018517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45957.421981018517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45957.421981018517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45957.421981018517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45957.421981018517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45957.421981018517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45957.421981018517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45957.421981018517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45957.421981018517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45957.421981018517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45957.421981018517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45957.421981018517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45957.421981018517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45957.421981018517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45957.421981018517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45957.421981018517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45957.421981018517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45957.421981018517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45957.421981018517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45957.421981018517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45957.421981018517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45957.421981018517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45957.421981018517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45957.421981018517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45957.421981018517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45957.421981018517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45957.421981018517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45957.421981018517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45957.421981018517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45957.421981018517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45957.421981018517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45957.421981018517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45957.421981018517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45957.421981018517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45957.421981018517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45957.421981018517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45957.421981018517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45957.421981018517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45957.421981018517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45957.421981018517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45957.421981018517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45957.421981018517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45957.421981018517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45957.421981018517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45957.421981018517</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45957.421981018517</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45957.421981018517</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45957.421981018517</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45957.421981018517</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45957.421981018517</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61"/>
      <c r="B211" s="162" t="str">
        <f>IFERROR(VLOOKUP(D211,DB!A:K,11,0),"")</f>
        <v/>
      </c>
      <c r="C211" s="162"/>
      <c r="D211" s="162"/>
      <c r="E211" s="163"/>
      <c r="F211" s="164"/>
      <c r="G211" s="165">
        <f ca="1">IFERROR(NOW()-F211,"-")</f>
        <v>45957.421981018517</v>
      </c>
      <c r="H211" s="164"/>
      <c r="I211" s="162" t="str">
        <f>IFERROR(VLOOKUP(D211,DB!A:F,6,0),"")</f>
        <v/>
      </c>
      <c r="J211" s="162" t="str">
        <f>IFERROR(VLOOKUP(D211,DB!A:G,7,0),"")</f>
        <v/>
      </c>
      <c r="K211" s="166"/>
      <c r="L211" s="162" t="str">
        <f>IFERROR(VLOOKUP(D211,DB!A:I,9,0),"")</f>
        <v/>
      </c>
      <c r="M211" s="162"/>
      <c r="N211" s="162"/>
      <c r="O211" s="162"/>
      <c r="P211" s="162"/>
      <c r="Q211" s="162"/>
      <c r="R211" s="162"/>
      <c r="S211" s="162"/>
      <c r="T211" s="162"/>
      <c r="U211" s="162"/>
      <c r="V211" s="162"/>
      <c r="W211" s="162"/>
      <c r="X211" s="162"/>
      <c r="Y211" s="162"/>
      <c r="Z211" s="162"/>
      <c r="AA211" s="162"/>
      <c r="AB211" s="162"/>
      <c r="AC211" s="162"/>
      <c r="AD211" s="162"/>
      <c r="AE211" s="162"/>
      <c r="AF211" s="162"/>
      <c r="AG211" s="162"/>
      <c r="AH211" s="162"/>
      <c r="AI211" s="162"/>
      <c r="AJ211" s="162"/>
      <c r="AK211" s="162"/>
      <c r="AL211" s="162"/>
      <c r="AM211" s="162"/>
      <c r="AN211" s="162"/>
      <c r="AO211" s="162"/>
      <c r="AP211" s="162"/>
      <c r="AQ211" s="162"/>
      <c r="AR211" s="162"/>
      <c r="AS211" s="162"/>
      <c r="AT211" s="162"/>
      <c r="AU211" s="162"/>
      <c r="AV211" s="162"/>
      <c r="AW211" s="162"/>
      <c r="AX211" s="162"/>
      <c r="AY211" s="162"/>
      <c r="AZ211" s="162"/>
      <c r="BA211" s="162"/>
      <c r="BB211" s="162"/>
      <c r="BC211" s="162"/>
      <c r="BD211" s="162"/>
      <c r="BE211" s="162"/>
      <c r="BF211" s="162"/>
      <c r="BG211" s="162"/>
      <c r="BH211" s="162"/>
      <c r="BI211" s="162"/>
      <c r="BJ211" s="162"/>
      <c r="BK211" s="162"/>
      <c r="BL211" s="162"/>
      <c r="BM211" s="162"/>
      <c r="BN211" s="162"/>
      <c r="BO211" s="162"/>
      <c r="BP211" s="162"/>
      <c r="BQ211" s="162"/>
      <c r="BR211" s="162"/>
      <c r="BS211" s="162"/>
      <c r="BT211" s="162"/>
      <c r="BU211" s="162"/>
      <c r="BV211" s="162"/>
      <c r="BW211" s="162"/>
      <c r="BX211" s="162"/>
      <c r="BY211" s="162"/>
      <c r="BZ211" s="162"/>
      <c r="CA211" s="162"/>
      <c r="CB211" s="162"/>
      <c r="CC211" s="162"/>
      <c r="CD211" s="162"/>
      <c r="CE211" s="162"/>
      <c r="CF211" s="162"/>
      <c r="CG211" s="162"/>
      <c r="CH211" s="162"/>
      <c r="CI211" s="162"/>
      <c r="CJ211" s="167"/>
    </row>
  </sheetData>
  <dataValidations count="2">
    <dataValidation allowBlank="1" showInputMessage="1" showErrorMessage="1" sqref="E1" xr:uid="{4D935161-CDD3-4592-B877-3FB59C99E142}"/>
    <dataValidation type="list" allowBlank="1" showInputMessage="1" showErrorMessage="1" sqref="E3:E21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45957.421981018517</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45957.421981018517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45957.421981018517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45957.421981018517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45957.421981018517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45957.421981018517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45957.421981018517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45957.421981018517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45957.421981018517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45957.421981018517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45957.421981018517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45957.421981018517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45957.421981018517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45957.421981018517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45957.421981018517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45957.421981018517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45957.421981018517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45957.421981018517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45957.421981018517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45957.421981018517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45957.421981018517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45957.421981018517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45957.421981018517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45957.421981018517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45957.421981018517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45957.421981018517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45957.421981018517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45957.421981018517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45957.421981018517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45957.421981018517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45957.421981018517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45957.421981018517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45957.421981018517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45957.421981018517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45957.421981018517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45957.421981018517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45957.421981018517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45957.421981018517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45957.421981018517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45957.421981018517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45957.421981018517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45957.421981018517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45957.421981018517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45957.421981018517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45957.421981018517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45957.421981018517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45957.421981018517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45957.421981018517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45957.421981018517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45957.421981018517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45957.421981018517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45957.421981018517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45957.421981018517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45957.421981018517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45957.421981018517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45957.421981018517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45957.421981018517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45957.421981018517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45957.421981018517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45957.421981018517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45957.421981018517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45957.421981018517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45957.421981018517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45957.421981018517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45957.421981018517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45957.421981018517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45957.421981018517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45957.421981018517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45957.421981018517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45957.421981018517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45957.421981018517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45957.421981018517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45957.421981018517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45957.421981018517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45957.421981018517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45957.421981018517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45957.421981018517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45957.421981018517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45957.421981018517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45957.421981018517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45957.421981018517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45957.421981018517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45957.421981018517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45957.421981018517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45957.421981018517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45957.421981018517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45957.421981018517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45957.421981018517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45957.421981018517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45957.421981018517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45957.421981018517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45957.421981018517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45957.421981018517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45957.421981018517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45957.421981018517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45957.421981018517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45957.421981018517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45957.421981018517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45957.421981018517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45957.421981018517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45957.421981018517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45957.421981018517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45957.421981018517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45957.421981018517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45957.421981018517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45957.421981018517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45957.421981018517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45957.421981018517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45957.421981018517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45957.421981018517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45957.421981018517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45957.421981018517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45957.421981018517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45957.421981018517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45957.421981018517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45957.421981018517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45957.421981018517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45957.421981018517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45957.421981018517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45957.421981018517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45957.421981018517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45957.421981018517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45957.421981018517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45957.421981018517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45957.421981018517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45957.421981018517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45957.421981018517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45957.421981018517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45957.421981018517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45957.421981018517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45957.421981018517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45957.421981018517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45957.421981018517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45957.421981018517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45957.421981018517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45957.421981018517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45957.421981018517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45957.421981018517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45957.421981018517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45957.421981018517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45957.421981018517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45957.421981018517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45957.421981018517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45957.421981018517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45957.421981018517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45957.421981018517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45957.421981018517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45957.421981018517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45957.421981018517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45957.421981018517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45957.421981018517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45957.421981018517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45957.421981018517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45957.421981018517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45957.421981018517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45957.421981018517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45957.421981018517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45957.421981018517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45957.421981018517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45957.421981018517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45957.421981018517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45957.421981018517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45957.421981018517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45957.421981018517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45957.421981018517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45957.421981018517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45957.421981018517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45957.421981018517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45957.421981018517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45957.421981018517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45957.421981018517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45957.421981018517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45957.421981018517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45957.421981018517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45957.421981018517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45957.421981018517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45957.421981018517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45957.421981018517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45957.421981018517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45957.421981018517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45957.421981018517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45957.421981018517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45957.421981018517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45957.421981018517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45957.421981018517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45957.421981018517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45957.421981018517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45957.421981018517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45957.421981018517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45957.421981018517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45957.421981018517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45957.421981018517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45957.421981018517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45957.421981018517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45957.421981018517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45957.421981018517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45957.421981018517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45957.421981018517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45957.421981018517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45957.421981018517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45957.421981018517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45957.421981018517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45957.421981018517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45957.421981018517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45957.421981018517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45957.421981018517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45957.421981018517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45957.421981018517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45957.421981018517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45957.421981018517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45957.421981018517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45957.421981018517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45957.421981018517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45957.421981018517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45957.421981018517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45957.421981018517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45957.421981018517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45957.421981018517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45957.421981018517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45957.421981018517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45957.421981018517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45957.421981018517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45957.421981018517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45957.421981018517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45957.421981018517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45957.421981018517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45957.421981018517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45957.421981018517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45957.421981018517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45957.421981018517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45957.421981018517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45957.421981018517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45957.421981018517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45957.421981018517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45957.421981018517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45957.421981018517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45957.421981018517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45957.421981018517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45957.421981018517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45957.421981018517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45957.421981018517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45957.421981018517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45957.421981018517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45957.421981018517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45957.421981018517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45957.421981018517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45957.421981018517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45957.421981018517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45957.421981018517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45957.421981018517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45957.421981018517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45957.421981018517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45957.421981018517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45957.421981018517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45957.421981018517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45957.421981018517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45957.421981018517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45957.421981018517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45957.421981018517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45957.421981018517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45957.421981018517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45957.421981018517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45957.421981018517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45957.421981018517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45957.421981018517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45957.421981018517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45957.421981018517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45957.421981018517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45957.421981018517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45957.421981018517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45957.421981018517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45957.421981018517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45957.421981018517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45957.421981018517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45957.421981018517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45957.421981018517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45957.421981018517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45957.421981018517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45957.421981018517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45957.421981018517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45957.421981018517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45957.421981018517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45957.421981018517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45957.421981018517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45957.421981018517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45957.421981018517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45957.421981018517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45957.421981018517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45957.421981018517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45957.421981018517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45957.421981018517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45957.421981018517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45957.421981018517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45957.421981018517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45957.421981018517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45957.421981018517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45957.421981018517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45957.421981018517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45957.421981018517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45957.421981018517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45957.421981018517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45957.421981018517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45957.421981018517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45957.421981018517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45957.421981018517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45957.421981018517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45957.421981018517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45957.421981018517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45957.421981018517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45957.421981018517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45957.421981018517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45957.421981018517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45957.421981018517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45957.421981018517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45957.421981018517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45957.421981018517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45957.421981018517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45957.421981018517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45957.421981018517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45957.421981018517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45957.421981018517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45957.421981018517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45957.421981018517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45957.421981018517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45957.421981018517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45957.421981018517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45957.421981018517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45957.421981018517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45957.421981018517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45957.421981018517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45957.421981018517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45957.421981018517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45957.421981018517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45957.421981018517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45957.421981018517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45957.421981018517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45957.421981018517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45957.421981018517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45957.421981018517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45957.421981018517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45957.421981018517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45957.421981018517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45957.421981018517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45957.421981018517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45957.421981018517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45957.421981018517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45957.421981018517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45957.421981018517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45957.421981018517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45957.421981018517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45957.421981018517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45957.421981018517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45957.421981018517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45957.421981018517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45957.421981018517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45957.421981018517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45957.421981018517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45957.421981018517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45957.421981018517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45957.421981018517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45957.421981018517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45957.421981018517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45957.421981018517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45957.421981018517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45957.421981018517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45957.421981018517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45957.421981018517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45957.421981018517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45957.421981018517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45957.421981018517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45957.421981018517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45957.421981018517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45957.421981018517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45957.421981018517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45957.421981018517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45957.421981018517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45957.421981018517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45957.421981018517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45957.421981018517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45957.421981018517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45957.421981018517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45957.421981018517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45957.421981018517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45957.421981018517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45957.421981018517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45957.421981018517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45957.421981018517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45957.421981018517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45957.421981018517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45957.421981018517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45957.421981018517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45957.421981018517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45957.421981018517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45957.421981018517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45957.421981018517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45957.421981018517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45957.421981018517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45957.421981018517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45957.421981018517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45957.421981018517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45957.421981018517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45957.421981018517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45957.421981018517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45957.421981018517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45957.421981018517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45957.421981018517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45957.421981018517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45957.421981018517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45957.421981018517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45957.421981018517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45957.421981018517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45957.421981018517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45957.421981018517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45957.421981018517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45957.421981018517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45957.421981018517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45957.421981018517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45957.421981018517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45957.421981018517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45957.421981018517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45957.421981018517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45957.421981018517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45957.421981018517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45957.421981018517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45957.421981018517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45957.421981018517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45957.421981018517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45957.421981018517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45957.421981018517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45957.421981018517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45957.421981018517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45957.421981018517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45957.421981018517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45957.421981018517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45957.421981018517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45957.421981018517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45957.421981018517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45957.421981018517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45957.421981018517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45957.421981018517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45957.421981018517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45957.421981018517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45957.421981018517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45957.421981018517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45957.421981018517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45957.421981018517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45957.421981018517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45957.421981018517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45957.421981018517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45957.421981018517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45957.421981018517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45957.421981018517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45957.421981018517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45957.421981018517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45957.421981018517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45957.421981018517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45957.421981018517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45957.421981018517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45957.421981018517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45957.421981018517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45957.421981018517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45957.421981018517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45957.421981018517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45957.421981018517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45957.421981018517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45957.421981018517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45957.421981018517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45957.421981018517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45957.421981018517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45957.421981018517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45957.421981018517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45957.421981018517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45957.421981018517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45957.421981018517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45957.421981018517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45957.421981018517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45957.421981018517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45957.421981018517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45957.421981018517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45957.421981018517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45957.421981018517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45957.421981018517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45957.421981018517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45957.421981018517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45957.421981018517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45957.421981018517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45957.421981018517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45957.421981018517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45957.421981018517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45957.421981018517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45957.421981018517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45957.421981018517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45957.421981018517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45957.421981018517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45957.421981018517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45957.421981018517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45957.421981018517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45957.421981018517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45957.421981018517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45957.421981018517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45957.421981018517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45957.421981018517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45957.421981018517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45957.421981018517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45957.421981018517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45957.421981018517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45957.421981018517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45957.421981018517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45957.421981018517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45957.421981018517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45957.421981018517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45957.421981018517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45957.421981018517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45957.421981018517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45957.421981018517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45957.421981018517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45957.421981018517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45957.421981018517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45957.421981018517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45957.421981018517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45957.421981018517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45957.421981018517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45957.421981018517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45957.421981018517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45957.421981018517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45957.421981018517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45957.421981018517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45957.421981018517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45957.421981018517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45957.421981018517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45957.421981018517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45957.421981018517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45957.421981018517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45957.421981018517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45957.421981018517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45957.421981018517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45957.421981018517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45957.421981018517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45957.421981018517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45957.421981018517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45957.421981018517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45957.421981018517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45957.421981018517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45957.421981018517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45957.421981018517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45957.421981018517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45957.421981018517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45957.421981018517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45957.421981018517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45957.421981018517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45957.421981018517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45957.421981018517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45957.421981018517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45957.421981018517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45957.421981018517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45957.421981018517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45957.421981018517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45957.421981018517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45957.421981018517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45957.421981018517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45957.421981018517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45957.421981018517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45957.421981018517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45957.421981018517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45957.421981018517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45957.421981018517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45957.421981018517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45957.421981018517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45957.421981018517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45957.421981018517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45957.421981018517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45957.421981018517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45957.421981018517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45957.421981018517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45957.421981018517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45957.421981018517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45957.421981018517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45957.421981018517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45957.421981018517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45957.421981018517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45957.421981018517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45957.421981018517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45957.421981018517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45957.421981018517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45957.421981018517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45957.421981018517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45957.421981018517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45957.421981018517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45957.421981018517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45957.421981018517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45957.421981018517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45957.421981018517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45957.421981018517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45957.421981018517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45957.421981018517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45957.421981018517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45957.421981018517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45957.421981018517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45957.421981018517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45957.421981018517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45957.421981018517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45957.421981018517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45957.421981018517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45957.421981018517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45957.421981018517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45957.421981018517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45957.421981018517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45957.421981018517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45957.421981018517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45957.421981018517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45957.421981018517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45957.421981018517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45957.421981018517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45957.421981018517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45957.421981018517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45957.421981018517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45957.421981018517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45957.421981018517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45957.421981018517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45957.421981018517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45957.421981018517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45957.421981018517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45957.421981018517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45957.421981018517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45957.421981018517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45957.421981018517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45957.421981018517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45957.421981018517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45957.421981018517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45957.421981018517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45957.421981018517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45957.421981018517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45957.421981018517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45957.421981018517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45957.421981018517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45957.421981018517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45957.421981018517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45957.421981018517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45957.421981134263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45957.421981134263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45957.421981134263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45957.421981134263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45957.421981134263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45957.421981134263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45957.421981134263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45957.421981134263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45957.421981134263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45957.421981134263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45957.421981134263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45957.421981134263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45957.421981134263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45957.421981134263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45957.421981134263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45957.421981134263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45957.421981134263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45957.421981134263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45957.421981134263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45957.421981134263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45957.421981134263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45957.421981134263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45957.421981134263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45957.421981134263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45957.421981134263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45957.421981134263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45957.421981134263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45957.421981134263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45957.421981134263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45957.421981134263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45957.421981134263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45957.421981134263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45957.421981134263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45957.421981134263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45957.421981134263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45957.421981134263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45957.421981134263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45957.421981134263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45957.421981134263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45957.421981134263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45957.421981134263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45957.421981134263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45957.421981134263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45957.421981134263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45957.421981134263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45957.421981134263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45957.421981134263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45957.421981134263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45957.421981134263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45957.421981134263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45957.421981134263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45957.421981134263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45957.421981134263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45957.421981134263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45957.421981134263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45957.421981134263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45957.421981134263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45957.421981134263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45957.421981134263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45957.421981134263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45957.421981134263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45957.421981134263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45957.421981134263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45957.421981134263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45957.421981134263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45957.421981134263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45957.421981134263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45957.421981134263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45957.421981134263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45957.421981134263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45957.421981134263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45957.421981134263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45957.421981134263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45957.421981134263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45957.421981134263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45957.421981134263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45957.421981134263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45957.421981134263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45957.421981134263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45957.421981134263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45957.421981134263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45957.421981134263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45957.421981134263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45957.421981134263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45957.421981134263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45957.421981134263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45957.421981134263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45957.421981134263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45957.421981134263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45957.421981134263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45957.421981134263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45957.421981134263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45957.421981134263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45957.421981134263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45957.421981134263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45957.421981134263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45957.421981134263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45957.421981134263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45957.421981134263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45957.421981134263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45957.421981134263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45957.421981134263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45957.421981134263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45957.421981134263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45957.421981134263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45957.421981134263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45957.421981134263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45957.421981134263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45957.421981134263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45957.421981134263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45957.421981134263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45957.421981134263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45957.421981134263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45957.421981134263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45957.421981134263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45957.421981134263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45957.421981134263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45957.421981134263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45957.421981134263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45957.421981134263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45957.421981134263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45957.421981134263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45957.421981134263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45957.421981134263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45957.421981134263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45957.421981134263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45957.421981134263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45957.421981134263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45957.421981134263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45957.421981134263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45957.421981134263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45957.421981134263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45957.421981134263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45957.421981134263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45957.421981134263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45957.421981134263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45957.421981134263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45957.421981134263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45957.421981134263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45957.421981134263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45957.421981134263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45957.421981134263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45957.421981134263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45957.421981134263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45957.421981134263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45957.421981134263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45957.421981134263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45957.421981134263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45957.421981134263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45957.421981134263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45957.421981134263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45957.421981134263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45957.421981134263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45957.421981134263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45957.421981134263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45957.421981134263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45957.421981134263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45957.421981134263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45957.421981134263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45957.421981134263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45957.421981134263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45957.421981134263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45957.421981134263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45957.421981134263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45957.421981134263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45957.421981134263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45957.421981134263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45957.421981134263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45957.421981134263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45957.421981134263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45957.421981134263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45957.421981134263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45957.421981134263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45957.421981134263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45957.421981134263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45957.421981134263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45957.421981134263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45957.421981134263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45957.421981134263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45957.421981134263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45957.421981134263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45957.421981134263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45957.421981134263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45957.421981134263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45957.421981134263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45957.421981134263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45957.421981134263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45957.421981134263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45957.421981134263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45957.421981134263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45957.421981134263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45957.421981134263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45957.421981134263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45957.421981134263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45957.421981134263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45957.421981134263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45957.421981134263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45957.421981134263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45957.421981134263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45957.421981134263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45957.421981134263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45957.421981134263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45957.421981134263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45957.421981134263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45957.421981134263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45957.421981134263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45957.421981134263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45957.421981134263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45957.421981134263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45957.421981134263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45957.421981134263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45957.421981134263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45957.421981134263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45957.421981134263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45957.421981134263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45957.421981134263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45957.421981134263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45957.421981134263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45957.421981134263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45957.421981134263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45957.421981134263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45957.421981134263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45957.421981134263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45957.421981134263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45957.421981134263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45957.421981134263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45957.421981134263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45957.421981134263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45957.421981134263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45957.421981134263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45957.421981134263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45957.421981134263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45957.421981134263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45957.421981134263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45957.421981134263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45957.421981134263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45957.421981134263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45957.421981134263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45957.421981134263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45957.421981134263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45957.421981134263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45957.421981134263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45957.421981134263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45957.421981134263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45957.421981134263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45957.421981134263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45957.421981134263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45957.421981134263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45957.421981134263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45957.421981134263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45957.421981134263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45957.421981134263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45957.421981134263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45957.421981134263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45957.421981134263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45957.421981134263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45957.421981134263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45957.421981134263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45957.421981134263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45957.421981134263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45957.421981134263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45957.421981134263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45957.421981134263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45957.421981134263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45957.421981134263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45957.421981134263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45957.421981134263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45957.421981134263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45957.421981134263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45957.421981134263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45957.421981134263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45957.421981134263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45957.421981134263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45957.421981134263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45957.421981134263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45957.421981134263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45957.421981134263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45957.421981134263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45957.421981134263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45957.421981134263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45957.421981134263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45957.421981134263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45957.421981134263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45957.421981134263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45957.421981134263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45957.421981134263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45957.421981134263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45957.421981134263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45957.421981134263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45957.421981134263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45957.421981134263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45957.421981134263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45957.421981134263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45957.421981134263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45957.421981134263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45957.421981134263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45957.421981134263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45957.421981134263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45957.421981134263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45957.421981134263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45957.421981134263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45957.421981134263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45957.421981134263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45957.421981134263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45957.421981134263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45957.421981134263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45957.421981134263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45957.421981134263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45957.421981134263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45957.421981134263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45957.421981134263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45957.421981134263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45957.421981134263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45957.421981134263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45957.421981134263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45957.421981134263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45957.421981134263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45957.421981134263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45957.421981134263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45957.421981134263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45957.421981134263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45957.421981134263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45957.421981134263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45957.421981134263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45957.421981134263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45957.421981134263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45957.421981134263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45957.421981134263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45957.421981134263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45957.421981134263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45957.421981134263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45957.421981134263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45957.421981134263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45957.421981134263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45957.421981134263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45957.421981134263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45957.421981134263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45957.421981134263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45957.421981134263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45957.421981134263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45957.421981134263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45957.421981134263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45957.421981134263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45957.421981134263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45957.421981134263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45957.421981134263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45957.421981134263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45957.421981134263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45957.421981134263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45957.421981134263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45957.421981134263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45957.421981134263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45957.421981134263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45957.421981134263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45957.421981134263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45957.421981134263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45957.421981134263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45957.421981134263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45957.421981134263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45957.421981134263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45957.421981134263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45957.421981134263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45957.421981134263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45957.421981134263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45957.421981134263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45957.421981134263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45957.421981134263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45957.421981134263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45957.421981134263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45957.421981134263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45957.421981134263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45957.421981134263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45957.421981134263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45957.421981134263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45957.421981134263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45957.421981134263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45957.421981134263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45957.421981134263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45957.421981134263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45957.421981134263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45957.421981134263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45957.421981134263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45957.421981134263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45957.421981134263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45957.421981134263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45957.421981134263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45957.421981134263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45957.421981134263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45957.421981134263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45957.421981134263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45957.421981134263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45957.421981134263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45957.421981134263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45957.421981134263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45957.421981134263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45957.421981134263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45957.421981134263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45957.421981134263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45957.421981134263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45957.421981134263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45957.421981134263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45957.421981134263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45957.421981134263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45957.421981134263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45957.421981134263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45957.421981134263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45957.421981134263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45957.421981134263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45957.421981134263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45957.421981134263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45957.421981134263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45957.421981134263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45957.421981134263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45957.421981134263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45957.421981134263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45957.421981134263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45957.421981134263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45957.421981134263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45957.421981134263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45957.421981134263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45957.421981134263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45957.421981134263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45957.421981134263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45957.421981134263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45957.421981134263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45957.421981134263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45957.421981134263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45957.421981134263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45957.421981134263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45957.421981134263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45957.421981134263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45957.421981134263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45957.421981134263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45957.421981134263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45957.421981134263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45957.421981134263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45957.421981134263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45957.421981134263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45957.421981134263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45957.421981134263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45957.421981134263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45957.421981134263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45957.421981134263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45957.421981134263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45957.421981134263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45957.421981134263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45957.421981134263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45957.421981134263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45957.421981134263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45957.421981134263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45957.421981134263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45957.421981134263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45957.421981134263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45957.421981134263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45957.421981134263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45957.421981134263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45957.421981134263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45957.421981134263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45957.421981134263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45957.421981134263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45957.421981134263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45957.421981134263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45957.421981134263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45957.421981134263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45957.421981134263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45957.421981134263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45957.421981134263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45957.421981134263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45957.421981134263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45957.421981134263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45957.421981134263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45957.421981134263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45957.421981134263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4"/>
  <sheetViews>
    <sheetView topLeftCell="F1" workbookViewId="0">
      <selection activeCell="A4" sqref="A4:XFD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39086</v>
      </c>
      <c r="B2" s="94" t="str">
        <f>IFERROR(VLOOKUP(D2,DB!A:K,11,0),"")</f>
        <v>R4</v>
      </c>
      <c r="C2" s="97">
        <v>1</v>
      </c>
      <c r="D2" s="94" t="s">
        <v>35115</v>
      </c>
      <c r="E2" s="98" t="s">
        <v>38998</v>
      </c>
      <c r="F2" s="99">
        <v>45703.480717592596</v>
      </c>
      <c r="G2" s="100">
        <f ca="1">IFERROR(NOW()-F2,"")</f>
        <v>253.94126342592062</v>
      </c>
      <c r="H2" s="99">
        <v>45703.474768518521</v>
      </c>
      <c r="I2" s="99" t="str">
        <f>IFERROR(VLOOKUP(D2,DB!A:F,6,0),"")</f>
        <v>SCECO</v>
      </c>
      <c r="J2" s="99" t="str">
        <f>IFERROR(VLOOKUP(D2,DB!A:G,7,0),"")</f>
        <v>Dead</v>
      </c>
      <c r="K2" s="101" t="s">
        <v>39087</v>
      </c>
      <c r="L2" s="94" t="str">
        <f>IFERROR(VLOOKUP(D2,DB!A:I,9,0),"")</f>
        <v>Latis</v>
      </c>
    </row>
    <row r="3" spans="1:16" ht="30" customHeight="1">
      <c r="A3" s="94" t="s">
        <v>39088</v>
      </c>
      <c r="B3" s="94" t="str">
        <f>IFERROR(VLOOKUP(D3,DB!A:K,11,0),"")</f>
        <v>R4</v>
      </c>
      <c r="C3" s="94">
        <v>1</v>
      </c>
      <c r="D3" s="94" t="s">
        <v>27420</v>
      </c>
      <c r="E3" s="98" t="s">
        <v>38998</v>
      </c>
      <c r="F3" s="123">
        <v>45953.634722222225</v>
      </c>
      <c r="G3" s="124">
        <f ca="1">IFERROR(NOW()-F3,"")</f>
        <v>3.7872587962920079</v>
      </c>
      <c r="H3" s="123">
        <v>45953.546631944446</v>
      </c>
      <c r="I3" s="99" t="str">
        <f>IFERROR(VLOOKUP(D3,DB!A:F,6,0),"")</f>
        <v>SCECO</v>
      </c>
      <c r="J3" s="99" t="str">
        <f>IFERROR(VLOOKUP(D3,DB!A:G,7,0),"")</f>
        <v>Dead</v>
      </c>
      <c r="K3" s="125" t="s">
        <v>39089</v>
      </c>
      <c r="L3" s="121" t="str">
        <f>IFERROR(VLOOKUP(D3,DB!A:I,9,0),"")</f>
        <v>Latis</v>
      </c>
    </row>
    <row r="4" spans="1:16" ht="15" customHeight="1">
      <c r="A4" s="119"/>
      <c r="B4" s="119" t="str">
        <f>IFERROR(VLOOKUP(D4,DB!A:K,11,0),"")</f>
        <v/>
      </c>
      <c r="C4" s="120"/>
      <c r="D4" s="94"/>
      <c r="E4" s="98"/>
      <c r="F4" s="123"/>
      <c r="G4" s="124">
        <f ca="1">IFERROR(NOW()-F4,"")</f>
        <v>45957.421981018517</v>
      </c>
      <c r="H4" s="123"/>
      <c r="I4" s="119" t="str">
        <f>IFERROR(VLOOKUP(D4,DB!A:F,6,0),"")</f>
        <v/>
      </c>
      <c r="J4" s="119" t="str">
        <f>IFERROR(VLOOKUP(D4,DB!A:G,7,0),"")</f>
        <v/>
      </c>
      <c r="K4" s="125"/>
      <c r="L4" s="121" t="str">
        <f>IFERROR(VLOOKUP(D4,DB!A:I,9,0),"")</f>
        <v/>
      </c>
    </row>
    <row r="5" spans="1:16" ht="15" customHeight="1">
      <c r="A5" s="119"/>
      <c r="B5" s="119" t="str">
        <f>IFERROR(VLOOKUP(D5,DB!A:K,11,0),"")</f>
        <v/>
      </c>
      <c r="C5" s="120"/>
      <c r="D5" s="94"/>
      <c r="E5" s="98"/>
      <c r="F5" s="123"/>
      <c r="G5" s="124">
        <f ca="1">IFERROR(NOW()-F5,"")</f>
        <v>45957.421981018517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45957.421981018517</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45957.421981018517</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45957.421981018517</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45957.421981018517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45957.421981018517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45957.421981018517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45957.421981018517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122"/>
      <c r="F13" s="123"/>
      <c r="G13" s="124">
        <f ca="1">IFERROR(NOW()-F13,"")</f>
        <v>45957.421981018517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45957.421981018517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45957.421981018517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45957.421981018517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45957.421981018517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45957.421981018517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45957.421981018517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45957.421981018517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45957.421981018517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45957.421981018517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45957.421981018517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45957.421981018517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45957.421981018517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45957.421981018517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45957.421981018517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45957.421981018517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45957.421981018517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45957.421981018517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45957.421981018517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45957.421981018517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45957.421981018517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45957.421981018517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45957.421981018517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45957.421981018517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45957.421981018517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45957.421981018517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45957.421981018517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45957.421981018517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45957.421981018517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45957.421981018517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45957.421981018517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45957.421981018517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45957.421981018517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45957.421981018517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45957.421981018517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45957.421981018517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45957.421981018517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45957.421981018517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45957.421981018517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45957.421981018517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45957.421981018517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45957.421981018517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45957.421981018517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45957.421981018517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45957.421981018517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45957.421981018517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45957.421981018517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45957.421981018517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45957.421981018517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45957.421981018517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45957.421981018517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45957.421981018517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45957.421981018517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45957.421981018517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45957.421981018517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45957.421981018517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45957.421981018517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45957.421981018517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45957.421981018517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45957.421981018517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45957.421981018517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45957.421981018517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45957.421981018517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45957.421981018517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45957.421981018517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45957.421981018517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45957.421981018517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45957.421981018517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45957.421981018517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45957.421981018517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45957.421981018517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45957.421981018517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45957.421981018517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45957.421981018517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45957.421981018517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45957.421981018517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45957.421981018517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45957.421981018517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45957.421981018517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45957.421981018517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45957.421981018517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45957.421981018517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45957.421981018517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45957.421981018517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45957.421981018517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45957.421981018517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45957.421981018517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45957.421981018517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45957.421981018517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45957.421981018517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45957.421981018517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45957.421981018517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45957.421981018517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45957.421981018517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45957.421981018517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45957.421981018517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45957.421981018517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45957.421981018517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45957.421981018517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45957.421981018517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45957.421981018517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45957.421981018517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45957.421981018517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45957.421981018517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45957.421981018517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45957.421981018517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45957.421981018517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45957.421981018517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45957.421981018517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45957.421981018517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45957.421981018517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45957.421981018517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45957.421981018517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45957.421981018517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45957.421981018517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45957.421981018517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45957.421981018517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45957.421981018517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45957.421981018517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45957.421981018517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45957.421981018517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45957.421981018517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45957.421981018517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45957.421981018517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45957.421981018517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45957.421981018517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45957.421981018517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45957.421981018517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45957.421981018517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45957.421981018517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45957.421981018517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45957.421981018517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45957.421981018517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45957.421981018517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45957.421981018517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45957.421981018517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45957.421981018517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45957.421981018517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45957.421981018517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45957.421981018517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45957.421981018517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45957.421981018517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45957.421981018517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45957.421981018517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45957.421981018517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45957.421981018517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45957.421981018517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45957.421981018517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45957.421981018517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45957.421981018517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45957.421981018517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45957.421981018517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45957.421981018517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45957.421981018517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45957.421981018517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45957.421981018517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45957.421981018517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45957.421981018517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45957.421981018517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45957.421981018517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45957.421981018517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45957.421981018517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45957.421981018517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45957.421981018517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45957.421981018517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45957.421981018517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45957.421981018517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45957.421981018517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45957.421981018517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45957.421981018517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45957.421981018517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45957.421981018517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45957.421981018517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45957.421981018517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45957.421981018517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45957.421981018517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45957.421981018517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45957.421981018517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45957.421981018517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45957.421981018517</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45957.421981018517</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45957.421981018517</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45957.421981018517</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45957.421981018517</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45957.421981018517</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45957.421981018517</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45957.421981018517</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45957.421981018517</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45957.421981018517</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45957.421981018517</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45957.421981018517</v>
      </c>
      <c r="H203" s="123"/>
      <c r="I203" s="119" t="str">
        <f>IFERROR(VLOOKUP(D203,DB!A:F,6,0),"")</f>
        <v/>
      </c>
      <c r="J203" s="119" t="str">
        <f>IFERROR(VLOOKUP(D203,DB!A:G,7,0),"")</f>
        <v/>
      </c>
      <c r="K203" s="125"/>
      <c r="L203" s="121" t="str">
        <f>IFERROR(VLOOKUP(D203,DB!A:I,9,0),"")</f>
        <v/>
      </c>
    </row>
    <row r="204" spans="1:12" ht="15" customHeight="1">
      <c r="A204" s="126"/>
      <c r="B204" s="126" t="str">
        <f>IFERROR(VLOOKUP(D204,DB!A:K,11,0),"")</f>
        <v/>
      </c>
      <c r="C204" s="127"/>
      <c r="D204" s="128"/>
      <c r="E204" s="129"/>
      <c r="F204" s="130"/>
      <c r="G204" s="131">
        <f ca="1">IFERROR(NOW()-F204,"")</f>
        <v>45957.421981018517</v>
      </c>
      <c r="H204" s="130"/>
      <c r="I204" s="126" t="str">
        <f>IFERROR(VLOOKUP(D204,DB!A:F,6,0),"")</f>
        <v/>
      </c>
      <c r="J204" s="126" t="str">
        <f>IFERROR(VLOOKUP(D204,DB!A:G,7,0),"")</f>
        <v/>
      </c>
      <c r="K204" s="132"/>
      <c r="L204" s="128" t="str">
        <f>IFERROR(VLOOKUP(D204,DB!A:I,9,0),"")</f>
        <v/>
      </c>
    </row>
  </sheetData>
  <dataValidations count="2">
    <dataValidation allowBlank="1" showInputMessage="1" showErrorMessage="1" sqref="E1" xr:uid="{A4F81451-56CC-4543-9497-104C4E44EE4B}"/>
    <dataValidation type="list" allowBlank="1" showInputMessage="1" showErrorMessage="1" sqref="E2:E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workbookViewId="0">
      <selection activeCell="D5" sqref="D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39090</v>
      </c>
      <c r="B2" s="37" t="str">
        <f>IFERROR(VLOOKUP(D2,DB!A:K,11,0),"")</f>
        <v>R5</v>
      </c>
      <c r="C2" s="37">
        <v>3</v>
      </c>
      <c r="D2" s="118" t="s">
        <v>36034</v>
      </c>
      <c r="E2" s="37" t="s">
        <v>38998</v>
      </c>
      <c r="F2" s="38">
        <v>45891.832060185188</v>
      </c>
      <c r="G2" s="144">
        <f ca="1">IFERROR(NOW()-F2,"")</f>
        <v>65.589920833328506</v>
      </c>
      <c r="H2" s="38">
        <v>45891.790393518517</v>
      </c>
      <c r="I2" s="37" t="str">
        <f>IFERROR(VLOOKUP(D2,DB!A:F,6,0),"")</f>
        <v>Generator-SG</v>
      </c>
      <c r="J2" s="37" t="str">
        <f>IFERROR(VLOOKUP(D2,DB!A:G,7,0),"")</f>
        <v>Vandalized</v>
      </c>
      <c r="K2" s="37" t="s">
        <v>39091</v>
      </c>
      <c r="L2" s="37" t="str">
        <f>IFERROR(VLOOKUP(D2,DB!A:I,9,0),"")</f>
        <v>Latis</v>
      </c>
      <c r="M2" s="117"/>
    </row>
    <row r="3" spans="1:13" ht="30.75">
      <c r="A3" s="37" t="s">
        <v>39092</v>
      </c>
      <c r="B3" s="37" t="str">
        <f>IFERROR(VLOOKUP(D3,DB!A:K,11,0),"")</f>
        <v>R5</v>
      </c>
      <c r="C3" s="37">
        <v>1</v>
      </c>
      <c r="D3" s="37" t="s">
        <v>31329</v>
      </c>
      <c r="E3" s="37" t="s">
        <v>39081</v>
      </c>
      <c r="F3" s="38">
        <v>45926.188877314817</v>
      </c>
      <c r="G3" s="144">
        <f t="shared" ref="G3" ca="1" si="0">IFERROR(NOW()-F3,"")</f>
        <v>31.233103703700181</v>
      </c>
      <c r="H3" s="38">
        <v>45926.158159722225</v>
      </c>
      <c r="I3" s="37" t="str">
        <f>IFERROR(VLOOKUP(D3,DB!A:F,6,0),"")</f>
        <v>SCECO</v>
      </c>
      <c r="J3" s="37" t="str">
        <f>IFERROR(VLOOKUP(D3,DB!A:G,7,0),"")</f>
        <v>Good</v>
      </c>
      <c r="K3" s="37" t="s">
        <v>39093</v>
      </c>
      <c r="L3" s="37" t="str">
        <f>IFERROR(VLOOKUP(D3,DB!A:I,9,0),"")</f>
        <v>Latis</v>
      </c>
      <c r="M3" s="117"/>
    </row>
    <row r="4" spans="1:13" ht="48" customHeight="1">
      <c r="A4" s="152" t="s">
        <v>39094</v>
      </c>
      <c r="B4" s="152" t="str">
        <f>IFERROR(VLOOKUP(D4,DB!A:K,11,0),"")</f>
        <v>R5</v>
      </c>
      <c r="C4" s="152">
        <v>1</v>
      </c>
      <c r="D4" s="152" t="s">
        <v>34781</v>
      </c>
      <c r="E4" s="152" t="s">
        <v>39081</v>
      </c>
      <c r="F4" s="153">
        <v>45948.661111111112</v>
      </c>
      <c r="G4" s="154">
        <f ca="1">IFERROR(NOW()-F4,"")</f>
        <v>8.7608699074044125</v>
      </c>
      <c r="H4" s="153">
        <v>45948.661111111112</v>
      </c>
      <c r="I4" s="152" t="str">
        <f>IFERROR(VLOOKUP(D4,DB!A:F,6,0),"")</f>
        <v>SCECO</v>
      </c>
      <c r="J4" s="152" t="str">
        <f>IFERROR(VLOOKUP(D4,DB!A:G,7,0),"")</f>
        <v>Dead</v>
      </c>
      <c r="K4" s="152" t="s">
        <v>39095</v>
      </c>
      <c r="L4" s="152" t="str">
        <f>IFERROR(VLOOKUP(D4,DB!A:I,9,0),"")</f>
        <v>Latis</v>
      </c>
    </row>
    <row r="5" spans="1:13" ht="15">
      <c r="A5" s="152"/>
      <c r="B5" s="152"/>
      <c r="C5" s="152"/>
      <c r="D5" s="169"/>
      <c r="E5" s="152"/>
      <c r="F5" s="153"/>
      <c r="G5" s="154">
        <f ca="1">IFERROR(NOW()-F5,"")</f>
        <v>45957.421981018517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45957.421981018517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45957.421981018517</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45957.421981018517</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45957.421981018517</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45957.421981018517</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45957.421981018517</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45957.421981018517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45957.421981018517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45957.421981018517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45957.421981018517</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45957.421981018517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45957.421981018517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45957.421981018517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45957.421981018517</v>
      </c>
      <c r="H19" s="153"/>
      <c r="I19" s="152" t="str">
        <f>IFERROR(VLOOKUP(D19,DB!A:F,6,0),"")</f>
        <v/>
      </c>
      <c r="J19" s="152" t="str">
        <f>IFERROR(VLOOKUP(D19,DB!A:G,7,0),"")</f>
        <v/>
      </c>
      <c r="K19" s="152"/>
      <c r="L19" s="152" t="str">
        <f>IFERROR(VLOOKUP(D19,DB!A:I,9,0),"")</f>
        <v/>
      </c>
    </row>
    <row r="20" spans="1:12" ht="15">
      <c r="A20" s="152"/>
      <c r="B20" s="152" t="str">
        <f>IFERROR(VLOOKUP(D20,DB!A:K,11,0),"")</f>
        <v/>
      </c>
      <c r="C20" s="152"/>
      <c r="D20"/>
      <c r="E20" s="152"/>
      <c r="F20" s="153"/>
      <c r="G20" s="154">
        <f ca="1">IFERROR(NOW()-F20,"")</f>
        <v>45957.421981018517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45957.421981018517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45957.421981018517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45957.421981018517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45957.421981018517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45957.421981018517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45957.421981018517</v>
      </c>
      <c r="H26" s="153"/>
      <c r="I26" s="152" t="str">
        <f>IFERROR(VLOOKUP(D26,DB!A:F,6,0),"")</f>
        <v/>
      </c>
      <c r="J26" s="152" t="str">
        <f>IFERROR(VLOOKUP(D26,DB!A:G,7,0),"")</f>
        <v/>
      </c>
      <c r="K26" s="152"/>
      <c r="L26" s="152" t="str">
        <f>IFERROR(VLOOKUP(D26,DB!A:I,9,0),"")</f>
        <v/>
      </c>
    </row>
    <row r="27" spans="1:12" ht="15.75">
      <c r="A27" s="152"/>
      <c r="B27" s="152" t="str">
        <f>IFERROR(VLOOKUP(D27,DB!A:K,11,0),"")</f>
        <v/>
      </c>
      <c r="C27" s="152"/>
      <c r="D27" s="170"/>
      <c r="E27" s="152"/>
      <c r="F27" s="153"/>
      <c r="G27" s="154">
        <f ca="1">IFERROR(NOW()-F27,"")</f>
        <v>45957.421981018517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45957.421981018517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45957.421981018517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45957.421981018517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45957.421981018517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45957.421981018517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45957.421981018517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45957.421981018517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45957.421981018517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45957.421981018517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45957.421981018517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45957.421981018517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45957.421981018517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45957.421981018517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45957.421981018517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45957.421981018517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45957.421981018517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45957.421981018517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45957.421981018517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45957.421981018517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45957.421981018517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45957.421981018517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45957.421981018517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45957.421981018517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45957.421981018517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45957.421981018517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45957.421981018517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45957.421981018517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45957.421981018517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45957.421981018517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45957.421981018517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45957.421981018517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45957.421981018517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45957.421981018517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45957.421981018517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45957.421981018517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45957.421981018517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45957.421981018517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45957.421981018517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45957.421981018517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45957.421981018517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45957.421981018517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45957.421981018517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45957.421981018517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45957.421981018517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45957.421981018517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45957.421981018517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45957.421981018517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45957.421981018517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45957.421981018517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45957.421981018517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45957.421981018517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45957.421981018517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45957.421981018517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45957.421981018517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45957.421981018517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45957.421981018517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45957.421981018517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45957.421981018517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45957.421981018517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45957.421981018517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45957.421981018517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45957.421981018517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45957.421981018517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45957.421981018517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45957.421981018517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45957.421981018517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45957.421981018517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45957.421981018517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45957.421981018517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45957.421981018517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45957.421981018517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45957.421981018517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45957.421981018517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45957.421981018517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45957.421981018517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45957.421981018517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45957.421981018517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45957.421981018517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45957.421981018517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45957.421981018517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45957.421981018517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45957.421981018517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45957.421981018517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45957.421981018517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45957.421981018517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45957.421981018517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45957.421981018517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45957.421981018517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45957.421981018517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45957.421981018517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45957.421981018517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45957.421981018517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45957.421981018517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45957.421981018517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45957.421981018517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45957.421981018517</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45957.421981018517</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45957.421981018517</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45957.421981018517</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45957.421981018517</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45957.421981018517</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45957.421981018517</v>
      </c>
      <c r="H129" s="153"/>
      <c r="I129" s="152" t="str">
        <f>IFERROR(VLOOKUP(D129,DB!A:F,6,0),"")</f>
        <v/>
      </c>
      <c r="J129" s="152" t="str">
        <f>IFERROR(VLOOKUP(D129,DB!A:G,7,0),"")</f>
        <v/>
      </c>
      <c r="K129" s="152"/>
      <c r="L129" s="152" t="str">
        <f>IFERROR(VLOOKUP(D129,DB!A:I,9,0),"")</f>
        <v/>
      </c>
    </row>
    <row r="130" spans="1:12" ht="15">
      <c r="A130" s="158"/>
      <c r="B130" s="158" t="str">
        <f>IFERROR(VLOOKUP(D130,DB!A:K,11,0),"")</f>
        <v/>
      </c>
      <c r="C130" s="158"/>
      <c r="D130" s="158"/>
      <c r="E130" s="158"/>
      <c r="F130" s="159"/>
      <c r="G130" s="160">
        <f ca="1">IFERROR(NOW()-F130,"")</f>
        <v>45957.421981018517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45957.421981018517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45957.421981018517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45957.421981018517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45957.421981018517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45957.421981018517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45957.421981018517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45957.421981018517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45957.421981018517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45957.421981018517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45957.421981018517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45957.421981018517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45957.421981018517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45957.421981018517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45957.421981018517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45957.421981018517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45957.421981018517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45957.421981018517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45957.421981018517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45957.421981018517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45957.421981018517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45957.421981018517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45957.421981018517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45957.421981018517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45957.421981018517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45957.421981018517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45957.421981018517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45957.421981018517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45957.421981018517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45957.421981018517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45957.421981018517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45957.421981018517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45957.421981018517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45957.421981018517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45957.421981018517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45957.421981018517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45957.421981018517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45957.421981018517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45957.421981018517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45957.421981018517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45957.421981018517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45957.421981018517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45957.421981018517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45957.421981018517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45957.421981018517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45957.421981018517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45957.421981018517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45957.421981018517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45957.421981018517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45957.421981018517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45957.421981018517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45957.421981018517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45957.421981018517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45957.421981018517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45957.421981018517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45957.421981018517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45957.421981018517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45957.421981018517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45957.421981018517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45957.421981018517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45957.421981018517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45957.421981018517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45957.421981018517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45957.421981018517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45957.421981018517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45957.421981018517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45957.421981018517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45957.421981018517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45957.421981018517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45957.421981018517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45957.421981018517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45957.421981018517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45957.421981018517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45957.421981018517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45957.421981018517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45957.421981018517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45957.421981018517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45957.421981018517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45957.421981018517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45957.421981018517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45957.421981018517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45957.421981018517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45957.421981018517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45957.421981018517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45957.421981018517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45957.421981018517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45957.421981018517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45957.421981018517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45957.421981018517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45957.421981018517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45957.421981018517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45957.421981018517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45957.421981018517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45957.421981018517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45957.421981018517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45957.421981018517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45957.421981018517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45957.421981018517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45957.421981018517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45957.421981018517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45957.421981018517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45957.421981018517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45957.421981018517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45957.421981018517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45957.421981018517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45957.421981018517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45957.421981018517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45957.421981018517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45957.421981018517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45957.421981018517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45957.421981018517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45957.421981018517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45957.421981018517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45957.421981018517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45957.421981018517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45957.421981018517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45957.421981018517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45957.421981018517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45957.421981018517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45957.421981018517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45957.421981018517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45957.421981018517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45957.421981018517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45957.421981018517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45957.421981018517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45957.421981018517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45957.421981018517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45957.421981018517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45957.421981018517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45957.421981018517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45957.421981018517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45957.421981018517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45957.421981018517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45957.421981018517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45957.421981018517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45957.421981018517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45957.421981018517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45957.421981018517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45957.421981018517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45957.421981018517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45957.421981018517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45957.421981018517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45957.421981018517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45957.421981018517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45957.421981018517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45957.421981018517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45957.421981018517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45957.421981018517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45957.421981018517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45957.421981018517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45957.421981018517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45957.421981018517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45957.421981018517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45957.421981018517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45957.421981018517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45957.421981018517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45957.421981018517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45957.421981018517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45957.421981018517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45957.421981018517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45957.421981018517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45957.421981018517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45957.421981018517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45957.421981018517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45957.421981018517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45957.421981018517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45957.421981018517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45957.421981018517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45957.421981018517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45957.421981018517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45957.421981018517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45957.421981018517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45957.421981018517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45957.421981018517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45957.421981018517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45957.421981018517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45957.421981018517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45957.421981018517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45957.421981018517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45957.421981018517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45957.421981018517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45957.421981018517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45957.421981018517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45957.421981018517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45957.421981018517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45957.421981018517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45957.421981018517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45957.421981018517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45957.421981018517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45957.421981018517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45957.421981018517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45957.421981018517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45957.421981018517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45957.421981018517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45957.421981018517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45957.421981018517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45957.421981018517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45957.421981018517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45957.421981018517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45957.421981018517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45957.421981018517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45957.421981018517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45957.421981018517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45957.421981018517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45957.421981018517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45957.421981018517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45957.421981018517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45957.421981018517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45957.421981018517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45957.421981018517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45957.421981018517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45957.421981018517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45957.421981018517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45957.421981018517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45957.421981018517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45957.421981018517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45957.421981018517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45957.421981018517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45957.421981018517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45957.421981018517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45957.421981018517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45957.421981018517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45957.421981018517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45957.421981018517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45957.421981018517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45957.421981018517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45957.421981018517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45957.421981018517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45957.421981018517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45957.421981018517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45957.421981018517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45957.421981018517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45957.421981018517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45957.421981018517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45957.421981018517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45957.421981018517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45957.421981018517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45957.421981018517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45957.421981018517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45957.421981018517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45957.421981018517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45957.421981018517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45957.421981018517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45957.421981018517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45957.421981018517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45957.421981018517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45957.421981018517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45957.421981018517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45957.421981018517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45957.421981018517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45957.421981018517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45957.421981018517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45957.421981018517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45957.421981018517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45957.421981018517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45957.421981018517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45957.421981018517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45957.421981018517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45957.421981018517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45957.421981018517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45957.421981018517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45957.421981018517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45957.421981018517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45957.421981018517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45957.421981018517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45957.421981018517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45957.421981018517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45957.421981018517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45957.421981018517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45957.421981018517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45957.421981018517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45957.421981018517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45957.421981018517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45957.421981018517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45957.421981018517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45957.421981018517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45957.421981018517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45957.421981018517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45957.421981018517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45957.421981018517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45957.421981018517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45957.421981018517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45957.421981018517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45957.421981018517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45957.421981018517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45957.421981018517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45957.421981018517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45957.421981018517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45957.421981018517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45957.421981018517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45957.421981018517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45957.421981018517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45957.421981018517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45957.421981018517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45957.421981018517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45957.421981018517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45957.421981018517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45957.421981018517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45957.421981018517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45957.421981018517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45957.421981018517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45957.421981018517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45957.421981018517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45957.421981018517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45957.421981018517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45957.421981018517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45957.421981018517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45957.421981018517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45957.421981018517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45957.421981018517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45957.421981018517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45957.421981018517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45957.421981018517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45957.421981018517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45957.421981018517</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45957.421981018517</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45957.421981018517</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45957.421981018517</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45957.421981018517</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45957.421981018517</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45957.421981018517</v>
      </c>
      <c r="H450" s="159"/>
      <c r="I450" s="158" t="str">
        <f>IFERROR(VLOOKUP(D450,DB!A:F,6,0),"")</f>
        <v/>
      </c>
      <c r="J450" s="158" t="str">
        <f>IFERROR(VLOOKUP(D450,DB!A:G,7,0),"")</f>
        <v/>
      </c>
      <c r="K450" s="158"/>
      <c r="L450" s="158" t="str">
        <f>IFERROR(VLOOKUP(D450,DB!A:I,9,0),"")</f>
        <v/>
      </c>
    </row>
    <row r="451" spans="1:12" ht="15"/>
    <row r="452" spans="1:12" ht="15"/>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60" ht="15"/>
    <row r="561" ht="15"/>
    <row r="563" ht="15"/>
    <row r="564" ht="15"/>
    <row r="565" ht="15"/>
    <row r="566" ht="15"/>
    <row r="568" ht="15"/>
    <row r="569" ht="15"/>
    <row r="576" ht="15"/>
    <row r="577" ht="15"/>
    <row r="578" ht="15"/>
    <row r="579" ht="15"/>
    <row r="580" ht="15"/>
    <row r="581" ht="15"/>
    <row r="584" ht="15"/>
    <row r="585" ht="15"/>
    <row r="586" ht="15"/>
    <row r="587" ht="15"/>
    <row r="588" ht="15"/>
    <row r="589" ht="15"/>
    <row r="590" ht="15"/>
    <row r="591" ht="15"/>
    <row r="592" ht="15"/>
    <row r="593" ht="15"/>
    <row r="594" ht="15"/>
    <row r="595"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1" ht="15"/>
    <row r="652" ht="15"/>
    <row r="689" ht="15"/>
    <row r="690" ht="15"/>
    <row r="691" ht="15"/>
    <row r="692" ht="15"/>
    <row r="693" ht="15"/>
    <row r="694" ht="15"/>
    <row r="695" ht="15"/>
    <row r="696" ht="15"/>
    <row r="697" ht="15"/>
    <row r="698"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9" ht="15"/>
    <row r="780" ht="15"/>
    <row r="781" ht="15"/>
    <row r="783" ht="15"/>
    <row r="784"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7" ht="15"/>
    <row r="818" ht="15"/>
    <row r="988" ht="15"/>
    <row r="989" ht="15"/>
    <row r="990" ht="15"/>
    <row r="991" ht="15"/>
    <row r="992" ht="15"/>
    <row r="993" ht="15"/>
    <row r="999" ht="15"/>
    <row r="1000" ht="15"/>
    <row r="1001" ht="15"/>
    <row r="1002" ht="15"/>
    <row r="1003" ht="15"/>
    <row r="1004" ht="15"/>
    <row r="1005"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6" ht="15"/>
    <row r="1057" ht="15"/>
    <row r="1063" ht="15"/>
    <row r="1064" ht="15"/>
    <row r="1066" ht="15"/>
    <row r="1067" ht="15"/>
    <row r="1068" ht="15"/>
    <row r="1069" ht="15"/>
    <row r="1070" ht="15"/>
    <row r="1071" ht="15"/>
    <row r="1072" ht="15"/>
    <row r="1074" ht="15"/>
    <row r="1075" ht="15"/>
    <row r="1076"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5" ht="15"/>
    <row r="1146" ht="15"/>
    <row r="1147" ht="15"/>
    <row r="1148" ht="15"/>
    <row r="1149" ht="15"/>
    <row r="1150" ht="15"/>
    <row r="1151" ht="15"/>
    <row r="1152" ht="15"/>
    <row r="1153" ht="15"/>
    <row r="1154" ht="15"/>
    <row r="1155" ht="15"/>
    <row r="1156" ht="15"/>
    <row r="1157" ht="15"/>
    <row r="1158" ht="15"/>
    <row r="1160" ht="15"/>
    <row r="1161" ht="15"/>
    <row r="1162" ht="15"/>
    <row r="1163" ht="15"/>
    <row r="1164" ht="15"/>
    <row r="1165" ht="15"/>
    <row r="1166" ht="15"/>
    <row r="1167" ht="15"/>
    <row r="1168" ht="15"/>
    <row r="1169" ht="15"/>
    <row r="1170" ht="15"/>
    <row r="1171" ht="15"/>
    <row r="1174" ht="15"/>
    <row r="1175" ht="15"/>
    <row r="1176" ht="15"/>
    <row r="1177" ht="15"/>
    <row r="1178" ht="15"/>
    <row r="1179" ht="15"/>
    <row r="1180"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11" ht="15"/>
    <row r="1212" ht="15"/>
    <row r="1215" ht="15"/>
    <row r="1216" ht="15"/>
    <row r="1217" ht="15"/>
    <row r="1218" ht="15"/>
    <row r="1219" ht="15"/>
    <row r="1220" ht="15"/>
    <row r="1221" ht="15"/>
    <row r="1222" ht="15"/>
    <row r="1225" ht="15"/>
    <row r="1226" ht="15"/>
    <row r="1227" ht="15"/>
    <row r="1228" ht="15"/>
    <row r="1229" ht="15"/>
    <row r="1230" ht="15"/>
    <row r="1231" ht="15"/>
    <row r="1232" ht="15"/>
    <row r="1233" ht="15"/>
    <row r="1234" ht="15"/>
    <row r="1235" ht="15"/>
    <row r="1236" ht="15"/>
    <row r="1238" ht="15"/>
    <row r="1239" ht="15"/>
    <row r="1240" ht="15"/>
    <row r="1243" ht="15"/>
    <row r="1245" ht="15"/>
    <row r="1247" ht="15"/>
    <row r="1250" ht="15"/>
    <row r="1251" ht="15"/>
    <row r="1252" ht="15"/>
    <row r="1254" ht="15"/>
    <row r="1256" ht="15"/>
    <row r="1257" ht="15"/>
    <row r="1258" ht="15"/>
    <row r="1259" ht="15"/>
    <row r="1260" ht="15"/>
    <row r="1262" ht="15"/>
    <row r="1263" ht="15"/>
    <row r="1264" ht="15"/>
    <row r="1265" ht="15"/>
    <row r="1267" ht="15"/>
    <row r="1269" ht="15"/>
    <row r="1270" ht="15"/>
    <row r="1272" ht="15"/>
    <row r="1273" ht="15"/>
    <row r="1274" ht="15"/>
    <row r="1275" ht="15"/>
    <row r="1277" ht="15"/>
    <row r="1279" ht="15"/>
    <row r="1280" ht="15"/>
    <row r="1281" ht="15"/>
    <row r="1282" ht="15"/>
    <row r="1284" ht="15"/>
    <row r="1285" ht="15"/>
    <row r="1286" ht="15"/>
    <row r="1287" ht="15"/>
    <row r="1288" ht="15"/>
    <row r="1289" ht="15"/>
    <row r="1290" ht="15"/>
    <row r="1293" ht="15"/>
    <row r="1295" ht="15"/>
    <row r="1296" ht="15"/>
    <row r="1297" ht="15"/>
    <row r="1298" ht="15"/>
    <row r="1299" ht="15"/>
    <row r="1300" ht="15"/>
    <row r="1301" ht="15"/>
    <row r="1302" ht="15"/>
    <row r="1305" ht="15"/>
    <row r="1306" ht="15"/>
  </sheetData>
  <dataValidations count="2">
    <dataValidation allowBlank="1" showInputMessage="1" showErrorMessage="1" sqref="E1" xr:uid="{920C6338-E771-4DAE-8C89-92A9093EA4DE}"/>
    <dataValidation type="list" allowBlank="1" showInputMessage="1" showErrorMessage="1" sqref="E2:E450"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4"/>
  <sheetViews>
    <sheetView tabSelected="1" workbookViewId="0">
      <selection activeCell="H9" activeCellId="1" sqref="H5 H9"/>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39096</v>
      </c>
      <c r="B2" s="103" t="str">
        <f>IFERROR(VLOOKUP(D2,DB!A:K,11,0),"")</f>
        <v>R6</v>
      </c>
      <c r="C2" s="105">
        <v>1</v>
      </c>
      <c r="D2" s="103" t="s">
        <v>32204</v>
      </c>
      <c r="E2" s="106" t="s">
        <v>38998</v>
      </c>
      <c r="F2" s="107">
        <v>45957.36451388889</v>
      </c>
      <c r="G2" s="77">
        <f ca="1">IFERROR(NOW()-F2,"-")</f>
        <v>5.7467129627184477E-2</v>
      </c>
      <c r="H2" s="107">
        <v>45957.36451388889</v>
      </c>
      <c r="I2" s="103" t="str">
        <f>IFERROR(VLOOKUP(D2,DB!A:F,6,0),"")</f>
        <v>SCECO</v>
      </c>
      <c r="J2" s="102" t="str">
        <f>IFERROR(VLOOKUP(D2,DB!A:G,7,0),"")</f>
        <v>Dead+No BB Design</v>
      </c>
      <c r="K2" s="108" t="s">
        <v>39097</v>
      </c>
      <c r="L2" s="109" t="str">
        <f>IFERROR(VLOOKUP(D2,DB!A:I,9,0),"")</f>
        <v>Latis</v>
      </c>
    </row>
    <row r="3" spans="1:16383" ht="31.5" customHeight="1">
      <c r="A3" s="104" t="s">
        <v>39098</v>
      </c>
      <c r="B3" s="103" t="str">
        <f>IFERROR(VLOOKUP(D3,DB!A:K,11,0),"")</f>
        <v>R6</v>
      </c>
      <c r="C3" s="105">
        <v>1</v>
      </c>
      <c r="D3" s="103" t="s">
        <v>35051</v>
      </c>
      <c r="E3" s="106" t="s">
        <v>38998</v>
      </c>
      <c r="F3" s="107">
        <v>45957.368194444447</v>
      </c>
      <c r="G3" s="77">
        <f ca="1">IFERROR(NOW()-F3,"-")</f>
        <v>5.3786574069818016E-2</v>
      </c>
      <c r="H3" s="107">
        <v>45957.368194444447</v>
      </c>
      <c r="I3" s="103" t="str">
        <f>IFERROR(VLOOKUP(D3,DB!A:F,6,0),"")</f>
        <v>SCECO</v>
      </c>
      <c r="J3" s="102" t="str">
        <f>IFERROR(VLOOKUP(D3,DB!A:G,7,0),"")</f>
        <v>Vandalized</v>
      </c>
      <c r="K3" s="108" t="s">
        <v>39099</v>
      </c>
      <c r="L3" s="109" t="str">
        <f>IFERROR(VLOOKUP(D3,DB!A:I,9,0),"")</f>
        <v>Latis</v>
      </c>
    </row>
    <row r="4" spans="1:16383" ht="31.5" customHeight="1">
      <c r="A4" s="104" t="s">
        <v>39100</v>
      </c>
      <c r="B4" s="103" t="str">
        <f>IFERROR(VLOOKUP(D4,DB!A:K,11,0),"")</f>
        <v>R6</v>
      </c>
      <c r="C4" s="105">
        <v>1</v>
      </c>
      <c r="D4" s="103" t="s">
        <v>35862</v>
      </c>
      <c r="E4" s="106" t="s">
        <v>38998</v>
      </c>
      <c r="F4" s="107">
        <v>45957.390486111108</v>
      </c>
      <c r="G4" s="77">
        <f ca="1">IFERROR(NOW()-F4,"-")</f>
        <v>3.1494907409069128E-2</v>
      </c>
      <c r="H4" s="107">
        <v>45957.390486111108</v>
      </c>
      <c r="I4" s="103" t="str">
        <f>IFERROR(VLOOKUP(D4,DB!A:F,6,0),"")</f>
        <v>SCECO</v>
      </c>
      <c r="J4" s="102" t="str">
        <f>IFERROR(VLOOKUP(D4,DB!A:G,7,0),"")</f>
        <v>Vandalized</v>
      </c>
      <c r="K4" s="108" t="s">
        <v>39101</v>
      </c>
      <c r="L4" s="109" t="str">
        <f>IFERROR(VLOOKUP(D4,DB!A:I,9,0),"")</f>
        <v>Latis</v>
      </c>
    </row>
    <row r="5" spans="1:16383" ht="31.5" customHeight="1">
      <c r="A5" s="104" t="s">
        <v>39102</v>
      </c>
      <c r="B5" s="103" t="str">
        <f>IFERROR(VLOOKUP(D5,DB!A:K,11,0),"")</f>
        <v>R6</v>
      </c>
      <c r="C5" s="105">
        <v>4</v>
      </c>
      <c r="D5" s="103" t="s">
        <v>34819</v>
      </c>
      <c r="E5" s="106" t="s">
        <v>38998</v>
      </c>
      <c r="F5" s="107"/>
      <c r="G5" s="77">
        <f ca="1">IFERROR(NOW()-F5,"-")</f>
        <v>45957.421981018517</v>
      </c>
      <c r="H5" s="107">
        <v>45957.398449074077</v>
      </c>
      <c r="I5" s="103" t="str">
        <f>IFERROR(VLOOKUP(D5,DB!A:F,6,0),"")</f>
        <v>Generator-DG</v>
      </c>
      <c r="J5" s="102" t="str">
        <f>IFERROR(VLOOKUP(D5,DB!A:G,7,0),"")</f>
        <v>Dead</v>
      </c>
      <c r="K5" s="108" t="s">
        <v>39103</v>
      </c>
      <c r="L5" s="109" t="str">
        <f>IFERROR(VLOOKUP(D5,DB!A:I,9,0),"")</f>
        <v>Latis</v>
      </c>
    </row>
    <row r="6" spans="1:16383" ht="31.5" customHeight="1">
      <c r="A6" s="104"/>
      <c r="B6" s="103" t="str">
        <f>IFERROR(VLOOKUP(D6,DB!A:K,11,0),"")</f>
        <v/>
      </c>
      <c r="C6" s="105"/>
      <c r="D6" s="103"/>
      <c r="E6" s="106"/>
      <c r="F6" s="107"/>
      <c r="G6" s="77">
        <f ca="1">IFERROR(NOW()-F6,"-")</f>
        <v>45957.421981018517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45957.421981018517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45957.421981018517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45957.421981018517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45957.421981018517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45957.421981018517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45957.421981018517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45957.421981018517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45957.421981018517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45957.421981018517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45957.421981018517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45957.421981018517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45957.421981018517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45957.421981018517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45957.421981018517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45957.421981018517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45957.421981018517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45957.421981018517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45957.421981018517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45957.421981018517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45957.421981018517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45957.421981018517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45957.421981018517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45957.421981018517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45957.421981018517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45957.421981018517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45957.421981018517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45957.421981018517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45957.421981018517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45957.421981018517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45957.421981018517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45957.421981018517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45957.421981018517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45957.421981018517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45957.421981018517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45957.421981018517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45957.421981018517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45957.421981018517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45957.421981018517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45957.421981018517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45957.421981018517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45957.421981018517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45957.421981018517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45957.421981018517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45957.421981018517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45957.421981018517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45957.421981018517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45957.421981018517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45957.421981018517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45957.421981018517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45957.421981018517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45957.421981018517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45957.421981018517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45957.421981018517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45957.421981018517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45957.421981018517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45957.421981018517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45957.421981018517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45957.421981018517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45957.421981018517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45957.421981018517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45957.421981018517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45957.421981018517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45957.421981018517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45957.421981018517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45957.421981018517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45957.421981018517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45957.421981018517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45957.421981018517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45957.421981018517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45957.421981018517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45957.421981018517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45957.421981018517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45957.421981018517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45957.421981018517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45957.421981018517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45957.421981018517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45957.421981018517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45957.421981018517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45957.421981018517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45957.421981018517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45957.421981018517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45957.421981018517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45957.421981018517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45957.421981018517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45957.421981018517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45957.421981018517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45957.421981018517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45957.421981018517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45957.421981018517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45957.421981018517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45957.421981018517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45957.421981018517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45957.421981018517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45957.421981018517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45957.421981018517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45957.421981018517</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45957.421981018517</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45957.421981018517</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45957.421981018517</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45957.421981018517</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45957.421981018517</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45957.421981018517</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45957.421981018517</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45957.421981018517</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45957.421981018517</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45957.421981018517</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45957.421981018517</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45957.421981018517</v>
      </c>
      <c r="H114" s="107"/>
      <c r="I114" s="103" t="str">
        <f>IFERROR(VLOOKUP(D114,DB!A:F,6,0),"")</f>
        <v/>
      </c>
      <c r="J114" s="102" t="str">
        <f>IFERROR(VLOOKUP(D114,DB!A:G,7,0),"")</f>
        <v/>
      </c>
      <c r="K114" s="108"/>
      <c r="L114" s="109" t="str">
        <f>IFERROR(VLOOKUP(D114,DB!A:I,9,0),"")</f>
        <v/>
      </c>
    </row>
  </sheetData>
  <dataValidations count="2">
    <dataValidation allowBlank="1" showInputMessage="1" showErrorMessage="1" sqref="E1" xr:uid="{380493DB-286A-4683-AF55-C78F04945A49}"/>
    <dataValidation type="list" allowBlank="1" showInputMessage="1" showErrorMessage="1" sqref="E2:E114"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2025-10-27T07:08:05Z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